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bookViews>
  <sheets>
    <sheet name="明细表" sheetId="4" r:id="rId1"/>
  </sheets>
  <definedNames>
    <definedName name="_xlnm._FilterDatabase" localSheetId="0" hidden="1">明细表!$A$5:$AH$362</definedName>
    <definedName name="_xlnm.Print_Titles" localSheetId="0">明细表!$3:$5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<sst xmlns="http://schemas.openxmlformats.org/spreadsheetml/2006/main" count="3846" uniqueCount="1142">
  <si>
    <t>城固县2024年度财政衔接资金项目安排及资金支出情况明细表</t>
  </si>
  <si>
    <t>单位：万元</t>
  </si>
  <si>
    <t>项目类型</t>
  </si>
  <si>
    <t>任务
方向</t>
  </si>
  <si>
    <t>项目名称</t>
  </si>
  <si>
    <t>项目内容及建设规模</t>
  </si>
  <si>
    <t>建设期限             （起止时间）</t>
  </si>
  <si>
    <t>绩效目标</t>
  </si>
  <si>
    <t>项目个数</t>
  </si>
  <si>
    <t>项目实施地点</t>
  </si>
  <si>
    <t>脱贫村（是/否）</t>
  </si>
  <si>
    <t>省级重点帮扶镇（是/否）</t>
  </si>
  <si>
    <t>省级重点帮扶村（是/否）</t>
  </si>
  <si>
    <t>直接受益脱贫人口（含监测对象）</t>
  </si>
  <si>
    <t>受益总人口</t>
  </si>
  <si>
    <t>财政衔接资金（巩固拓展脱贫攻坚成果和乡村振兴任务）来源及使用方向（万元）</t>
  </si>
  <si>
    <t>项目
实施
单位</t>
  </si>
  <si>
    <t>行业主管部门</t>
  </si>
  <si>
    <t>财政资金 支持环节</t>
  </si>
  <si>
    <t>项目实施情况</t>
  </si>
  <si>
    <t>备注（纳入“一卡通”发放项目填“是”）</t>
  </si>
  <si>
    <t>合计</t>
  </si>
  <si>
    <t>中央</t>
  </si>
  <si>
    <t>省级</t>
  </si>
  <si>
    <t>市级</t>
  </si>
  <si>
    <t>县级</t>
  </si>
  <si>
    <t>项目已完工（√）</t>
  </si>
  <si>
    <t>尚未开工（√）</t>
  </si>
  <si>
    <t>项目建设进度（%）</t>
  </si>
  <si>
    <t>镇</t>
  </si>
  <si>
    <t>村</t>
  </si>
  <si>
    <t>户数</t>
  </si>
  <si>
    <t>人数</t>
  </si>
  <si>
    <t>安排资金</t>
  </si>
  <si>
    <t>支出资金</t>
  </si>
  <si>
    <t>已竣工且验收</t>
  </si>
  <si>
    <t>已竣工未验收</t>
  </si>
  <si>
    <t>总 计</t>
  </si>
  <si>
    <t>一、产业发展</t>
  </si>
  <si>
    <t>1.生产项目</t>
  </si>
  <si>
    <t>①种植业基地(种植业)</t>
  </si>
  <si>
    <t>巩固衔接</t>
  </si>
  <si>
    <t>2024年城固县博望街道办事处脱贫户、监测对象特色产业发展直补到户项目</t>
  </si>
  <si>
    <t>种植蔬菜14亩、种植中药材10亩、油菜10亩、养牛7头、养猪6头、养家禽520只。</t>
  </si>
  <si>
    <r>
      <rPr>
        <sz val="10"/>
        <rFont val="Times New Roman"/>
        <charset val="0"/>
      </rPr>
      <t>2024</t>
    </r>
    <r>
      <rPr>
        <sz val="10"/>
        <rFont val="宋体"/>
        <charset val="134"/>
      </rPr>
      <t>年</t>
    </r>
    <r>
      <rPr>
        <sz val="10"/>
        <rFont val="Times New Roman"/>
        <charset val="0"/>
      </rPr>
      <t xml:space="preserve">
1</t>
    </r>
    <r>
      <rPr>
        <sz val="10"/>
        <rFont val="宋体"/>
        <charset val="134"/>
      </rPr>
      <t>月</t>
    </r>
    <r>
      <rPr>
        <sz val="10"/>
        <rFont val="Times New Roman"/>
        <charset val="0"/>
      </rPr>
      <t>-12</t>
    </r>
    <r>
      <rPr>
        <sz val="10"/>
        <rFont val="宋体"/>
        <charset val="134"/>
      </rPr>
      <t>月</t>
    </r>
  </si>
  <si>
    <r>
      <rPr>
        <sz val="10"/>
        <rFont val="宋体"/>
        <charset val="134"/>
      </rPr>
      <t>按照《城固县财政衔接资金支持产业发展奖补办法》文件要求及补助标准，带动</t>
    </r>
    <r>
      <rPr>
        <sz val="10"/>
        <rFont val="Times New Roman"/>
        <charset val="0"/>
      </rPr>
      <t>152</t>
    </r>
    <r>
      <rPr>
        <sz val="10"/>
        <rFont val="宋体"/>
        <charset val="134"/>
      </rPr>
      <t>户</t>
    </r>
    <r>
      <rPr>
        <sz val="10"/>
        <rFont val="Times New Roman"/>
        <charset val="0"/>
      </rPr>
      <t>349</t>
    </r>
    <r>
      <rPr>
        <sz val="10"/>
        <rFont val="宋体"/>
        <charset val="134"/>
      </rPr>
      <t>名脱贫户、监测对象发展产业（含庭院经济）增收，预计年户均增收</t>
    </r>
    <r>
      <rPr>
        <sz val="10"/>
        <rFont val="Times New Roman"/>
        <charset val="0"/>
      </rPr>
      <t>590</t>
    </r>
    <r>
      <rPr>
        <sz val="10"/>
        <rFont val="宋体"/>
        <charset val="134"/>
      </rPr>
      <t>元。</t>
    </r>
  </si>
  <si>
    <t>博望办</t>
  </si>
  <si>
    <t>博望村、杜家营村等16个村</t>
  </si>
  <si>
    <t>否</t>
  </si>
  <si>
    <t>支持购买籽种、肥料、幼仔种畜禽等</t>
  </si>
  <si>
    <t>√</t>
  </si>
  <si>
    <t>是</t>
  </si>
  <si>
    <t>2024年柳林镇脱贫户、监测对象特色产业发展直补到户项目</t>
  </si>
  <si>
    <t>计划种植蔬菜24亩、药材48.86亩、柑橘27.9亩等，养殖家禽380只，牛2头等</t>
  </si>
  <si>
    <t>2024年
1月-12月</t>
  </si>
  <si>
    <r>
      <rPr>
        <sz val="10"/>
        <rFont val="宋体"/>
        <charset val="134"/>
      </rPr>
      <t>按照《城固县财政衔接资金支持产业发展奖补办法》文件要求及补助标准，带动</t>
    </r>
    <r>
      <rPr>
        <sz val="10"/>
        <rFont val="Times New Roman"/>
        <charset val="0"/>
      </rPr>
      <t>315</t>
    </r>
    <r>
      <rPr>
        <sz val="10"/>
        <rFont val="宋体"/>
        <charset val="134"/>
      </rPr>
      <t>户</t>
    </r>
    <r>
      <rPr>
        <sz val="10"/>
        <rFont val="Times New Roman"/>
        <charset val="0"/>
      </rPr>
      <t>962</t>
    </r>
    <r>
      <rPr>
        <sz val="10"/>
        <rFont val="宋体"/>
        <charset val="134"/>
      </rPr>
      <t>名脱贫户、监测对象发展产业（含庭院经济），预计年户均增收</t>
    </r>
    <r>
      <rPr>
        <sz val="10"/>
        <rFont val="Times New Roman"/>
        <charset val="0"/>
      </rPr>
      <t>600</t>
    </r>
    <r>
      <rPr>
        <sz val="10"/>
        <rFont val="宋体"/>
        <charset val="134"/>
      </rPr>
      <t>元。</t>
    </r>
  </si>
  <si>
    <t>柳林镇</t>
  </si>
  <si>
    <t>草坝岭村、孟家坪村等17个村</t>
  </si>
  <si>
    <t>2024年老庄镇镇脱贫户、监测对象特色产业发展直补到户项目</t>
  </si>
  <si>
    <t>计划种植桔柑1500亩；养殖牛100头、猪500头、羊200头，养殖鸡鸭鹅等。</t>
  </si>
  <si>
    <r>
      <rPr>
        <sz val="10"/>
        <rFont val="宋体"/>
        <charset val="134"/>
      </rPr>
      <t>按照《城固县财政衔接资金支持产业发展奖补办法》文件要求及补助标准，带动</t>
    </r>
    <r>
      <rPr>
        <sz val="10"/>
        <rFont val="Times New Roman"/>
        <charset val="0"/>
      </rPr>
      <t>2388</t>
    </r>
    <r>
      <rPr>
        <sz val="10"/>
        <rFont val="宋体"/>
        <charset val="134"/>
      </rPr>
      <t>户</t>
    </r>
    <r>
      <rPr>
        <sz val="10"/>
        <rFont val="Times New Roman"/>
        <charset val="0"/>
      </rPr>
      <t>6918</t>
    </r>
    <r>
      <rPr>
        <sz val="10"/>
        <rFont val="宋体"/>
        <charset val="134"/>
      </rPr>
      <t>名脱贫户、监测对象发展产业（含庭院经济），预计年户均增收</t>
    </r>
    <r>
      <rPr>
        <sz val="10"/>
        <rFont val="Times New Roman"/>
        <charset val="0"/>
      </rPr>
      <t>1000</t>
    </r>
    <r>
      <rPr>
        <sz val="10"/>
        <rFont val="宋体"/>
        <charset val="134"/>
      </rPr>
      <t>元</t>
    </r>
  </si>
  <si>
    <t>老庄镇</t>
  </si>
  <si>
    <t>老庄村、双井村等13个村</t>
  </si>
  <si>
    <t>2024年天明镇脱贫户、监测对象特色产业发展直补到户项目</t>
  </si>
  <si>
    <t>种植元胡439亩，乌药178亩，天麻368窝，茶叶520亩，银杏73亩，苗木125亩，蔬菜144亩，油菜402亩，红薯446亩，洋芋283亩；养殖牛752头，猪776头，羊425只，鸡10412只，鸭1659只，鹅243只，土蜂321箱，水产养殖84亩。</t>
  </si>
  <si>
    <r>
      <rPr>
        <sz val="10"/>
        <rFont val="宋体"/>
        <charset val="134"/>
      </rPr>
      <t>按照《城固县财政衔接资金支持产业发展奖补办法》文件要求及补助标准，带动</t>
    </r>
    <r>
      <rPr>
        <sz val="10"/>
        <rFont val="Times New Roman"/>
        <charset val="0"/>
      </rPr>
      <t>1138</t>
    </r>
    <r>
      <rPr>
        <sz val="10"/>
        <rFont val="宋体"/>
        <charset val="134"/>
      </rPr>
      <t>户</t>
    </r>
    <r>
      <rPr>
        <sz val="10"/>
        <rFont val="Times New Roman"/>
        <charset val="0"/>
      </rPr>
      <t>2950</t>
    </r>
    <r>
      <rPr>
        <sz val="10"/>
        <rFont val="宋体"/>
        <charset val="134"/>
      </rPr>
      <t>名脱贫户、监测对象发展产业（含庭院经济）增收，预计年户均增收</t>
    </r>
    <r>
      <rPr>
        <sz val="10"/>
        <rFont val="Times New Roman"/>
        <charset val="0"/>
      </rPr>
      <t>1668</t>
    </r>
    <r>
      <rPr>
        <sz val="10"/>
        <rFont val="宋体"/>
        <charset val="134"/>
      </rPr>
      <t>元</t>
    </r>
  </si>
  <si>
    <t>天明镇</t>
  </si>
  <si>
    <t>双元村、白云村等23个村</t>
  </si>
  <si>
    <t>2024年五堵镇脱贫户、监测对象特色产业发展直补到户项目</t>
  </si>
  <si>
    <t>种植元胡50000亩，乌药2500亩，养肉牛500头，家禽20000只</t>
  </si>
  <si>
    <r>
      <rPr>
        <sz val="10"/>
        <rFont val="宋体"/>
        <charset val="134"/>
      </rPr>
      <t>按照《城固县财政衔接资金支持产业发展奖补办法》文件要求及补助标准，带动</t>
    </r>
    <r>
      <rPr>
        <sz val="10"/>
        <rFont val="Times New Roman"/>
        <charset val="0"/>
      </rPr>
      <t>1024</t>
    </r>
    <r>
      <rPr>
        <sz val="10"/>
        <rFont val="宋体"/>
        <charset val="134"/>
      </rPr>
      <t>户</t>
    </r>
    <r>
      <rPr>
        <sz val="10"/>
        <rFont val="Times New Roman"/>
        <charset val="0"/>
      </rPr>
      <t>2560</t>
    </r>
    <r>
      <rPr>
        <sz val="10"/>
        <rFont val="宋体"/>
        <charset val="134"/>
      </rPr>
      <t>名脱贫户、监测对象发展产业（含庭院经济）增收，预计年户均增收</t>
    </r>
    <r>
      <rPr>
        <sz val="10"/>
        <rFont val="Times New Roman"/>
        <charset val="0"/>
      </rPr>
      <t>1960</t>
    </r>
    <r>
      <rPr>
        <sz val="10"/>
        <rFont val="宋体"/>
        <charset val="134"/>
      </rPr>
      <t>元</t>
    </r>
  </si>
  <si>
    <t>五堵镇</t>
  </si>
  <si>
    <t>高桥村、孙坪村等12个村</t>
  </si>
  <si>
    <t>2024年城固县双溪镇脱贫户、监测对象特色产业发展直补到户项目</t>
  </si>
  <si>
    <t>计划种植元胡488.3亩，油菜62.8亩，魔芋287.3亩，豇豆96.2亩，土豆355.7亩，食用菌797架，天麻433窝，乌药3.5亩，猪苓10263窝，厚朴54.2亩，茯苓195窝，重楼1.4亩，大黄2.5亩，柑橘117.6亩，大豆425.1亩，猕猴桃89.1亩，养殖生猪1299头，牛310头，羊266只，鸡5782只，大鲵151尾，土蜂2023箱</t>
  </si>
  <si>
    <r>
      <rPr>
        <sz val="10"/>
        <rFont val="宋体"/>
        <charset val="134"/>
      </rPr>
      <t>按照《城固县财政衔接资金支持产业发展奖补办法》文件要求及补助标准，带动</t>
    </r>
    <r>
      <rPr>
        <sz val="10"/>
        <rFont val="Times New Roman"/>
        <charset val="0"/>
      </rPr>
      <t>899</t>
    </r>
    <r>
      <rPr>
        <sz val="10"/>
        <rFont val="宋体"/>
        <charset val="134"/>
      </rPr>
      <t>户</t>
    </r>
    <r>
      <rPr>
        <sz val="10"/>
        <rFont val="Times New Roman"/>
        <charset val="0"/>
      </rPr>
      <t>2761</t>
    </r>
    <r>
      <rPr>
        <sz val="10"/>
        <rFont val="宋体"/>
        <charset val="134"/>
      </rPr>
      <t>名脱贫户、监测对象发展产业（含庭院经济）增收，预计年户均增收</t>
    </r>
    <r>
      <rPr>
        <sz val="10"/>
        <rFont val="Times New Roman"/>
        <charset val="0"/>
      </rPr>
      <t>1000</t>
    </r>
    <r>
      <rPr>
        <sz val="10"/>
        <rFont val="宋体"/>
        <charset val="134"/>
      </rPr>
      <t>元。</t>
    </r>
  </si>
  <si>
    <t>双溪镇</t>
  </si>
  <si>
    <t>双溪村、滥坝村等9个村</t>
  </si>
  <si>
    <t>2024年小河镇脱贫户、监测对象特色产业发展直补到户项目</t>
  </si>
  <si>
    <t>种植中药材及经济作物750亩、食用菌450架；养殖生猪家畜等240头、家禽2300只、土蜂130箱。</t>
  </si>
  <si>
    <r>
      <rPr>
        <sz val="10"/>
        <rFont val="宋体"/>
        <charset val="134"/>
      </rPr>
      <t>按照《城固县财政衔接资金支持产业发展奖补办法》文件要求及补助标准，带动脱贫户、监测户</t>
    </r>
    <r>
      <rPr>
        <sz val="10"/>
        <rFont val="Times New Roman"/>
        <charset val="0"/>
      </rPr>
      <t>939</t>
    </r>
    <r>
      <rPr>
        <sz val="10"/>
        <rFont val="宋体"/>
        <charset val="134"/>
      </rPr>
      <t>户</t>
    </r>
    <r>
      <rPr>
        <sz val="10"/>
        <rFont val="Times New Roman"/>
        <charset val="0"/>
      </rPr>
      <t>2618</t>
    </r>
    <r>
      <rPr>
        <sz val="10"/>
        <rFont val="宋体"/>
        <charset val="134"/>
      </rPr>
      <t>人发展产业（含庭院经济）增收</t>
    </r>
    <r>
      <rPr>
        <sz val="10"/>
        <rFont val="Times New Roman"/>
        <charset val="0"/>
      </rPr>
      <t>,</t>
    </r>
    <r>
      <rPr>
        <sz val="10"/>
        <rFont val="宋体"/>
        <charset val="134"/>
      </rPr>
      <t>预计年户均增收</t>
    </r>
    <r>
      <rPr>
        <sz val="10"/>
        <rFont val="Times New Roman"/>
        <charset val="0"/>
      </rPr>
      <t>1100</t>
    </r>
    <r>
      <rPr>
        <sz val="10"/>
        <rFont val="宋体"/>
        <charset val="134"/>
      </rPr>
      <t>元。</t>
    </r>
  </si>
  <si>
    <t>小河镇</t>
  </si>
  <si>
    <t>小河村、盘龙村等9个村</t>
  </si>
  <si>
    <t>2024年城固县沙河营镇脱贫户、监测对象特色产业发展直补到户项目</t>
  </si>
  <si>
    <t>种植蔬菜109亩、中药材100亩，养殖牛36头、猪49头、家禽1000只。</t>
  </si>
  <si>
    <r>
      <rPr>
        <sz val="10"/>
        <rFont val="宋体"/>
        <charset val="134"/>
      </rPr>
      <t>按照《城固县财政衔接资金支持产业发展奖补办法》文件要求及补助标准，计划带动</t>
    </r>
    <r>
      <rPr>
        <sz val="10"/>
        <rFont val="Times New Roman"/>
        <charset val="0"/>
      </rPr>
      <t>446</t>
    </r>
    <r>
      <rPr>
        <sz val="10"/>
        <rFont val="宋体"/>
        <charset val="134"/>
      </rPr>
      <t>户</t>
    </r>
    <r>
      <rPr>
        <sz val="10"/>
        <rFont val="Times New Roman"/>
        <charset val="0"/>
      </rPr>
      <t>1338</t>
    </r>
    <r>
      <rPr>
        <sz val="10"/>
        <rFont val="宋体"/>
        <charset val="134"/>
      </rPr>
      <t>名脱贫户、监测对象发展产业（含庭院经济）</t>
    </r>
    <r>
      <rPr>
        <sz val="10"/>
        <rFont val="Times New Roman"/>
        <charset val="0"/>
      </rPr>
      <t>,</t>
    </r>
    <r>
      <rPr>
        <sz val="10"/>
        <rFont val="宋体"/>
        <charset val="134"/>
      </rPr>
      <t>预计年户均增收</t>
    </r>
    <r>
      <rPr>
        <sz val="10"/>
        <rFont val="Times New Roman"/>
        <charset val="0"/>
      </rPr>
      <t>1200</t>
    </r>
    <r>
      <rPr>
        <sz val="10"/>
        <rFont val="宋体"/>
        <charset val="134"/>
      </rPr>
      <t>元</t>
    </r>
  </si>
  <si>
    <t>沙河营镇</t>
  </si>
  <si>
    <t>刘叶村、建安村等9个村</t>
  </si>
  <si>
    <t>2024年城固县三合镇脱贫户、监测对象特色产业发展直补到户项目</t>
  </si>
  <si>
    <t>计划对全镇种植中药材450亩、蔬菜300亩，养牛120头、猪200头、鸡2000只等进行补贴。</t>
  </si>
  <si>
    <r>
      <rPr>
        <sz val="10"/>
        <rFont val="宋体"/>
        <charset val="134"/>
      </rPr>
      <t>按照城《城固县财政衔接资金支持产业发展奖补办法》文件要求及补助标准，带动脱贫户、监测户</t>
    </r>
    <r>
      <rPr>
        <sz val="10"/>
        <rFont val="Times New Roman"/>
        <charset val="0"/>
      </rPr>
      <t>387</t>
    </r>
    <r>
      <rPr>
        <sz val="10"/>
        <rFont val="宋体"/>
        <charset val="134"/>
      </rPr>
      <t>户</t>
    </r>
    <r>
      <rPr>
        <sz val="10"/>
        <rFont val="Times New Roman"/>
        <charset val="0"/>
      </rPr>
      <t>1266</t>
    </r>
    <r>
      <rPr>
        <sz val="10"/>
        <rFont val="宋体"/>
        <charset val="134"/>
      </rPr>
      <t>人发展产业（含庭院经济）</t>
    </r>
    <r>
      <rPr>
        <sz val="10"/>
        <rFont val="Times New Roman"/>
        <charset val="0"/>
      </rPr>
      <t>,</t>
    </r>
    <r>
      <rPr>
        <sz val="10"/>
        <rFont val="宋体"/>
        <charset val="134"/>
      </rPr>
      <t>预计年户均增收</t>
    </r>
    <r>
      <rPr>
        <sz val="10"/>
        <rFont val="Times New Roman"/>
        <charset val="0"/>
      </rPr>
      <t>1100</t>
    </r>
    <r>
      <rPr>
        <sz val="10"/>
        <rFont val="宋体"/>
        <charset val="134"/>
      </rPr>
      <t>元</t>
    </r>
  </si>
  <si>
    <t>三合镇</t>
  </si>
  <si>
    <t>余观村、铁路村等8个村</t>
  </si>
  <si>
    <t>2024年城固县文川镇脱贫户、监测对象特色产业发展直补到户项目</t>
  </si>
  <si>
    <t>种植油菜682.9亩、柑橘154亩、蔬菜99.1亩；元胡149.82亩，养牛114头，养猪30头，禽类1871只。</t>
  </si>
  <si>
    <r>
      <rPr>
        <sz val="10"/>
        <rFont val="宋体"/>
        <charset val="134"/>
      </rPr>
      <t>按照《城固县财政衔接资金支持产业发展奖补办法》文件要求及补助标准，带动全镇</t>
    </r>
    <r>
      <rPr>
        <sz val="10"/>
        <rFont val="Times New Roman"/>
        <charset val="0"/>
      </rPr>
      <t>811</t>
    </r>
    <r>
      <rPr>
        <sz val="10"/>
        <rFont val="宋体"/>
        <charset val="134"/>
      </rPr>
      <t>户</t>
    </r>
    <r>
      <rPr>
        <sz val="10"/>
        <rFont val="Times New Roman"/>
        <charset val="0"/>
      </rPr>
      <t>2100</t>
    </r>
    <r>
      <rPr>
        <sz val="10"/>
        <rFont val="宋体"/>
        <charset val="134"/>
      </rPr>
      <t>名脱贫户、含监测对象发展产业（含庭院经济），预计户均增收</t>
    </r>
    <r>
      <rPr>
        <sz val="10"/>
        <rFont val="Times New Roman"/>
        <charset val="0"/>
      </rPr>
      <t>1500</t>
    </r>
    <r>
      <rPr>
        <sz val="10"/>
        <rFont val="宋体"/>
        <charset val="134"/>
      </rPr>
      <t>元。</t>
    </r>
  </si>
  <si>
    <t>文川镇</t>
  </si>
  <si>
    <t>毛家岭村、联合村等7个村</t>
  </si>
  <si>
    <t>2024年城固县二里镇脱贫户、监测对象特色产业发展直补到户项目</t>
  </si>
  <si>
    <t>计划发展草本药材500亩，养牛500头，养猪700头，羊200只，禽类9000只。</t>
  </si>
  <si>
    <r>
      <rPr>
        <sz val="10"/>
        <rFont val="宋体"/>
        <charset val="134"/>
      </rPr>
      <t>按照《城固县财政衔接资金支持产业发展奖补办法》文件要求及补助标准，带动脱贫户、监测户</t>
    </r>
    <r>
      <rPr>
        <sz val="10"/>
        <rFont val="Times New Roman"/>
        <charset val="0"/>
      </rPr>
      <t>1400</t>
    </r>
    <r>
      <rPr>
        <sz val="10"/>
        <rFont val="宋体"/>
        <charset val="134"/>
      </rPr>
      <t>户</t>
    </r>
    <r>
      <rPr>
        <sz val="10"/>
        <rFont val="Times New Roman"/>
        <charset val="0"/>
      </rPr>
      <t>4000</t>
    </r>
    <r>
      <rPr>
        <sz val="10"/>
        <rFont val="宋体"/>
        <charset val="134"/>
      </rPr>
      <t>人发展产业（含庭院经济）</t>
    </r>
    <r>
      <rPr>
        <sz val="10"/>
        <rFont val="Times New Roman"/>
        <charset val="0"/>
      </rPr>
      <t>,</t>
    </r>
    <r>
      <rPr>
        <sz val="10"/>
        <rFont val="宋体"/>
        <charset val="134"/>
      </rPr>
      <t>预计年户均增收</t>
    </r>
    <r>
      <rPr>
        <sz val="10"/>
        <rFont val="Times New Roman"/>
        <charset val="0"/>
      </rPr>
      <t>1100</t>
    </r>
    <r>
      <rPr>
        <sz val="10"/>
        <rFont val="宋体"/>
        <charset val="134"/>
      </rPr>
      <t>元。</t>
    </r>
  </si>
  <si>
    <t>二里镇</t>
  </si>
  <si>
    <t>元兴村、大盘村等23个村</t>
  </si>
  <si>
    <r>
      <rPr>
        <sz val="10"/>
        <rFont val="Times New Roman"/>
        <charset val="0"/>
      </rPr>
      <t>2024</t>
    </r>
    <r>
      <rPr>
        <sz val="10"/>
        <rFont val="宋体"/>
        <charset val="134"/>
      </rPr>
      <t>年城固县龙头镇脱贫户、监测对象特色产业发展直补到户项目</t>
    </r>
  </si>
  <si>
    <r>
      <rPr>
        <sz val="10"/>
        <rFont val="宋体"/>
        <charset val="134"/>
      </rPr>
      <t>种植元胡</t>
    </r>
    <r>
      <rPr>
        <sz val="10"/>
        <rFont val="Times New Roman"/>
        <charset val="0"/>
      </rPr>
      <t>36</t>
    </r>
    <r>
      <rPr>
        <sz val="10"/>
        <rFont val="宋体"/>
        <charset val="134"/>
      </rPr>
      <t>亩，瓜果蔬菜</t>
    </r>
    <r>
      <rPr>
        <sz val="10"/>
        <rFont val="Times New Roman"/>
        <charset val="0"/>
      </rPr>
      <t>237</t>
    </r>
    <r>
      <rPr>
        <sz val="10"/>
        <rFont val="宋体"/>
        <charset val="134"/>
      </rPr>
      <t>亩，新栽种柑橘</t>
    </r>
    <r>
      <rPr>
        <sz val="10"/>
        <rFont val="Times New Roman"/>
        <charset val="0"/>
      </rPr>
      <t>24.9</t>
    </r>
    <r>
      <rPr>
        <sz val="10"/>
        <rFont val="宋体"/>
        <charset val="134"/>
      </rPr>
      <t>亩，羊肚菌</t>
    </r>
    <r>
      <rPr>
        <sz val="10"/>
        <rFont val="Times New Roman"/>
        <charset val="0"/>
      </rPr>
      <t>2000</t>
    </r>
    <r>
      <rPr>
        <sz val="10"/>
        <rFont val="宋体"/>
        <charset val="134"/>
      </rPr>
      <t>袋，食用菌</t>
    </r>
    <r>
      <rPr>
        <sz val="10"/>
        <rFont val="Times New Roman"/>
        <charset val="0"/>
      </rPr>
      <t>25</t>
    </r>
    <r>
      <rPr>
        <sz val="10"/>
        <rFont val="宋体"/>
        <charset val="134"/>
      </rPr>
      <t>架，养殖肉牛</t>
    </r>
    <r>
      <rPr>
        <sz val="10"/>
        <rFont val="Times New Roman"/>
        <charset val="0"/>
      </rPr>
      <t>31</t>
    </r>
    <r>
      <rPr>
        <sz val="10"/>
        <rFont val="宋体"/>
        <charset val="134"/>
      </rPr>
      <t>头，羊</t>
    </r>
    <r>
      <rPr>
        <sz val="10"/>
        <rFont val="Times New Roman"/>
        <charset val="0"/>
      </rPr>
      <t>9</t>
    </r>
    <r>
      <rPr>
        <sz val="10"/>
        <rFont val="宋体"/>
        <charset val="134"/>
      </rPr>
      <t>头，生猪</t>
    </r>
    <r>
      <rPr>
        <sz val="10"/>
        <rFont val="Times New Roman"/>
        <charset val="0"/>
      </rPr>
      <t>14</t>
    </r>
    <r>
      <rPr>
        <sz val="10"/>
        <rFont val="宋体"/>
        <charset val="134"/>
      </rPr>
      <t>头，家禽</t>
    </r>
    <r>
      <rPr>
        <sz val="10"/>
        <rFont val="Times New Roman"/>
        <charset val="0"/>
      </rPr>
      <t>2745</t>
    </r>
    <r>
      <rPr>
        <sz val="10"/>
        <rFont val="宋体"/>
        <charset val="134"/>
      </rPr>
      <t>只。</t>
    </r>
  </si>
  <si>
    <r>
      <rPr>
        <sz val="10"/>
        <rFont val="宋体"/>
        <charset val="134"/>
      </rPr>
      <t>按照城《城固县财政衔接资金支持产业发展奖补办法》文件要求及补助标准，带动脱贫户、监测对象</t>
    </r>
    <r>
      <rPr>
        <sz val="10"/>
        <rFont val="Times New Roman"/>
        <charset val="0"/>
      </rPr>
      <t>378</t>
    </r>
    <r>
      <rPr>
        <sz val="10"/>
        <rFont val="宋体"/>
        <charset val="134"/>
      </rPr>
      <t>户</t>
    </r>
    <r>
      <rPr>
        <sz val="10"/>
        <rFont val="Times New Roman"/>
        <charset val="0"/>
      </rPr>
      <t>1093</t>
    </r>
    <r>
      <rPr>
        <sz val="10"/>
        <rFont val="宋体"/>
        <charset val="134"/>
      </rPr>
      <t>人发展产业（含庭院经济），预计年户均增收</t>
    </r>
    <r>
      <rPr>
        <sz val="10"/>
        <rFont val="Times New Roman"/>
        <charset val="0"/>
      </rPr>
      <t>1000</t>
    </r>
    <r>
      <rPr>
        <sz val="10"/>
        <rFont val="宋体"/>
        <charset val="134"/>
      </rPr>
      <t>元。</t>
    </r>
  </si>
  <si>
    <t>龙头镇</t>
  </si>
  <si>
    <t>熊家山村、新光村等14个村</t>
  </si>
  <si>
    <t>2024年桔园镇脱贫户、监测对象特色产业发展直补到户项目</t>
  </si>
  <si>
    <t>种植元胡45亩、乌药12亩、油菜178亩、南瓜156亩、柑桔61.7亩、油桃25亩、豇豆189亩，养殖生猪240头，养殖肉牛50头、养羊110只、鸡565只、土蜂95箱。</t>
  </si>
  <si>
    <r>
      <rPr>
        <sz val="10"/>
        <rFont val="宋体"/>
        <charset val="134"/>
      </rPr>
      <t>按照《城固县财政衔接资金支持产业发展奖补办法》文件要求及补助标准，带动</t>
    </r>
    <r>
      <rPr>
        <sz val="10"/>
        <rFont val="Times New Roman"/>
        <charset val="0"/>
      </rPr>
      <t>614</t>
    </r>
    <r>
      <rPr>
        <sz val="10"/>
        <rFont val="宋体"/>
        <charset val="134"/>
      </rPr>
      <t>户1535名脱贫户、监测对象发展产业（含庭院经济）增收，预计年户均增收1000元</t>
    </r>
  </si>
  <si>
    <t>桔园镇</t>
  </si>
  <si>
    <t>新合村、深北村等23个村</t>
  </si>
  <si>
    <t>桔园镇政府</t>
  </si>
  <si>
    <t>2024年原公镇脱贫户、监测对象特色产业发展直补到户项目</t>
  </si>
  <si>
    <t>计划种植蔬菜500亩，柑橘1000亩等。养殖牛500头，猪780头等</t>
  </si>
  <si>
    <r>
      <rPr>
        <sz val="10"/>
        <rFont val="宋体"/>
        <charset val="134"/>
      </rPr>
      <t>按照城《城固县财政衔接资金支持产业发展奖补办法》文件要求及补助标准，带动</t>
    </r>
    <r>
      <rPr>
        <sz val="10"/>
        <rFont val="Times New Roman"/>
        <charset val="0"/>
      </rPr>
      <t>1528</t>
    </r>
    <r>
      <rPr>
        <sz val="10"/>
        <rFont val="宋体"/>
        <charset val="134"/>
      </rPr>
      <t>户</t>
    </r>
    <r>
      <rPr>
        <sz val="10"/>
        <rFont val="Times New Roman"/>
        <charset val="0"/>
      </rPr>
      <t>3705</t>
    </r>
    <r>
      <rPr>
        <sz val="10"/>
        <rFont val="宋体"/>
        <charset val="134"/>
      </rPr>
      <t>名脱贫户、监测对象发展产业（含庭院经济）预计年户均增收</t>
    </r>
    <r>
      <rPr>
        <sz val="10"/>
        <rFont val="Times New Roman"/>
        <charset val="0"/>
      </rPr>
      <t>1000</t>
    </r>
    <r>
      <rPr>
        <sz val="10"/>
        <rFont val="宋体"/>
        <charset val="134"/>
      </rPr>
      <t>元。</t>
    </r>
  </si>
  <si>
    <t>原公镇</t>
  </si>
  <si>
    <t>东窑村、柳夹寨村等20个村</t>
  </si>
  <si>
    <t>2024年董家营镇脱贫户、监测对象特色产业发展直补到户项目</t>
  </si>
  <si>
    <t>种植元胡848亩、油菜44.25亩、豇豆487.62亩、乌药57亩、中药材130亩、玉米39亩、蔬菜38.2亩，养猪366头、牛57头、羊13只、鸡30540只、峰20箱、大鲵100只、家禽600只</t>
  </si>
  <si>
    <r>
      <rPr>
        <sz val="10"/>
        <rFont val="宋体"/>
        <charset val="134"/>
      </rPr>
      <t>按照《城固县财政衔接资金支持产业发展奖补办法》文件要求及补助标准，带动</t>
    </r>
    <r>
      <rPr>
        <sz val="10"/>
        <rFont val="Times New Roman"/>
        <charset val="0"/>
      </rPr>
      <t>790</t>
    </r>
    <r>
      <rPr>
        <sz val="10"/>
        <rFont val="宋体"/>
        <charset val="134"/>
      </rPr>
      <t>户</t>
    </r>
    <r>
      <rPr>
        <sz val="10"/>
        <rFont val="Times New Roman"/>
        <charset val="0"/>
      </rPr>
      <t>2063</t>
    </r>
    <r>
      <rPr>
        <sz val="10"/>
        <rFont val="宋体"/>
        <charset val="134"/>
      </rPr>
      <t>名脱贫户、监测对象发展产业（含庭院经济）增收，户均增收</t>
    </r>
    <r>
      <rPr>
        <sz val="10"/>
        <rFont val="Times New Roman"/>
        <charset val="0"/>
      </rPr>
      <t>1500</t>
    </r>
    <r>
      <rPr>
        <sz val="10"/>
        <rFont val="宋体"/>
        <charset val="134"/>
      </rPr>
      <t>元。</t>
    </r>
  </si>
  <si>
    <t>董家营镇</t>
  </si>
  <si>
    <t>合丰村、古路坝村等17个村</t>
  </si>
  <si>
    <t>2024年上元观镇脱贫户、监测对象特色产业发展直补到户项目</t>
  </si>
  <si>
    <t>种植元胡1164亩，乌药67.83亩，油菜451.67亩，玉米318.54亩，苗木107.54亩，养猪214头，牛178头，家禽4941只</t>
  </si>
  <si>
    <r>
      <rPr>
        <sz val="10"/>
        <rFont val="宋体"/>
        <charset val="134"/>
      </rPr>
      <t>按照《城固县财政衔接资金支持产业发展奖补办法》文件要求及补助标准，通过政府补助计划带动</t>
    </r>
    <r>
      <rPr>
        <sz val="10"/>
        <rFont val="Times New Roman"/>
        <charset val="0"/>
      </rPr>
      <t>790</t>
    </r>
    <r>
      <rPr>
        <sz val="10"/>
        <rFont val="宋体"/>
        <charset val="134"/>
      </rPr>
      <t>户</t>
    </r>
    <r>
      <rPr>
        <sz val="10"/>
        <rFont val="Times New Roman"/>
        <charset val="0"/>
      </rPr>
      <t>1975</t>
    </r>
    <r>
      <rPr>
        <sz val="10"/>
        <rFont val="宋体"/>
        <charset val="134"/>
      </rPr>
      <t>名脱贫户、含监测对象发展产业（含庭院经济），预计年户均增收</t>
    </r>
    <r>
      <rPr>
        <sz val="10"/>
        <rFont val="Times New Roman"/>
        <charset val="0"/>
      </rPr>
      <t>1000</t>
    </r>
    <r>
      <rPr>
        <sz val="10"/>
        <rFont val="宋体"/>
        <charset val="134"/>
      </rPr>
      <t>元。</t>
    </r>
  </si>
  <si>
    <t>上元观镇</t>
  </si>
  <si>
    <t>新丰村、新元村等19个村</t>
  </si>
  <si>
    <r>
      <rPr>
        <sz val="10"/>
        <rFont val="Times New Roman"/>
        <charset val="0"/>
      </rPr>
      <t>2023</t>
    </r>
    <r>
      <rPr>
        <sz val="10"/>
        <rFont val="宋体"/>
        <charset val="134"/>
      </rPr>
      <t>年小河村壮大村集体经济中药材黄精种植项目</t>
    </r>
  </si>
  <si>
    <r>
      <rPr>
        <sz val="10"/>
        <rFont val="宋体"/>
        <charset val="134"/>
      </rPr>
      <t>集体种植黄精（老虎姜）</t>
    </r>
    <r>
      <rPr>
        <sz val="10"/>
        <rFont val="Times New Roman"/>
        <charset val="0"/>
      </rPr>
      <t>20</t>
    </r>
    <r>
      <rPr>
        <sz val="10"/>
        <rFont val="宋体"/>
        <charset val="134"/>
      </rPr>
      <t>亩</t>
    </r>
  </si>
  <si>
    <r>
      <rPr>
        <sz val="10"/>
        <rFont val="宋体"/>
        <charset val="134"/>
      </rPr>
      <t>项目属于经营性资产，资产所有权归村集体，依托村经济合作社通过自主经营方式，村集体每年有不低于</t>
    </r>
    <r>
      <rPr>
        <sz val="10"/>
        <rFont val="Times New Roman"/>
        <charset val="0"/>
      </rPr>
      <t>6%</t>
    </r>
    <r>
      <rPr>
        <sz val="10"/>
        <rFont val="宋体"/>
        <charset val="134"/>
      </rPr>
      <t>的投资收益，制订收益分配方案，实行差异化分配，向脱贫户、监测户倾斜，通过分红、劳务用工，带动</t>
    </r>
    <r>
      <rPr>
        <sz val="10"/>
        <rFont val="Times New Roman"/>
        <charset val="0"/>
      </rPr>
      <t>45</t>
    </r>
    <r>
      <rPr>
        <sz val="10"/>
        <rFont val="宋体"/>
        <charset val="134"/>
      </rPr>
      <t>户脱贫户（含监测对象）增收，预计年户均增收</t>
    </r>
    <r>
      <rPr>
        <sz val="10"/>
        <rFont val="Times New Roman"/>
        <charset val="0"/>
      </rPr>
      <t>1500</t>
    </r>
    <r>
      <rPr>
        <sz val="10"/>
        <rFont val="宋体"/>
        <charset val="134"/>
      </rPr>
      <t>元以上。</t>
    </r>
  </si>
  <si>
    <t>小河村</t>
  </si>
  <si>
    <t>农业农村局</t>
  </si>
  <si>
    <t>支持中药材种植</t>
  </si>
  <si>
    <t>2024年老庄镇杨家坡村玉米制种基地建设项目</t>
  </si>
  <si>
    <t>购置水旱两用轮式拖拉机、配套液压翻转  犁、旋耕机、晒场推土一体机、液压小吊机、 开沟机、玉米种子5335播种机、玉米制种中耕  除草施肥一体机、喷杆喷雾设备、自走式玉米  收获机、烘干设备(玉米种棒子烘干)、连续式玉米脱粒机、复试比重筛选机、喷灌设施设 备、智能病虫防治设备共计19个型号21台套。</t>
  </si>
  <si>
    <t>项目属于经营性资产，资产所有权归村集体，依托瑞丰农业公司通过租赁托管方式，村集体每年有不低于6%的投资收益，制订收益分配方案，实行差异化分配，向脱贫户、监测户倾斜，村集体每年有不低于6%的投资收益，通过分红、劳务用工，带动100户240名脱贫户、监测对象增收，预计年户均增收1000元。</t>
  </si>
  <si>
    <t>杨家坡村</t>
  </si>
  <si>
    <t>支持制种基地建设</t>
  </si>
  <si>
    <t>2024年城固县老庄镇杨家坡村高科技蓝莓示范园全自动智能水肥滴灌系统项目</t>
  </si>
  <si>
    <t>1、园区通电:三相电功率80千瓦，主线路500米；2、耐特菲姆全自动智能水肥灌溉系统80亩；3、新建100米深水井1座；4、种植高品质蓝莓30亩。</t>
  </si>
  <si>
    <t>项目属于经营性资产，资产所有权归村集体，通过土地流转，劳务务工,收益分红方式，依托村经济合作社村集体每年有不低于6%的投资收益，制订收益分配方案，实行差异化分配，向脱贫户、监测户倾斜，通过劳务用工，增加农户就业机会，带动40户农户（包括脱贫与监测户）增收，预计年户均增收500元以上。</t>
  </si>
  <si>
    <t>支持水肥滴灌系统建设</t>
  </si>
  <si>
    <t>2024年城固县老庄镇毕家河村香菇种植项目</t>
  </si>
  <si>
    <t>发展种植椴木香菇600架，并建设配套设施。</t>
  </si>
  <si>
    <t>项目属于经营性资产，资产所有权归村集体，通过自主经营方式，村集体每年有不低于6%的投资收益，制订收益分配方案，实行差异化分配，向脱贫户、监测户倾斜，通过劳务务工，增加农户就业机会，带动20户农户（包括脱贫与监测户）增收，预计年户均增收600元以上。</t>
  </si>
  <si>
    <t>毕家河村</t>
  </si>
  <si>
    <t>支持香菇种植</t>
  </si>
  <si>
    <t>2024年三化村低产茶园改造建设项目</t>
  </si>
  <si>
    <t>对三化村1000亩低产茶园通过修建、除草、施肥达到丰产茶园标准。</t>
  </si>
  <si>
    <t>项目属于经营性资产，资产所有权归村集体，依托山花茶业公司通过租赁托管方式，村集体每年有不低于6%的投资收益，制订收益分配方案，实行差异化分配，向脱贫户、监测户倾斜，通过分红、劳务用工等方式带动78户213人脱贫户（含监测对象）年均增收600元，年增加集体收入5万元</t>
  </si>
  <si>
    <t>三化村</t>
  </si>
  <si>
    <t>支持低产茶园改造</t>
  </si>
  <si>
    <t>2024年城固县双溪镇蒋家河村元胡种植培育产业基地项目</t>
  </si>
  <si>
    <t>流转土地培育种植新品种元胡50亩</t>
  </si>
  <si>
    <t>项目属于经营性资产，资产所有权归村集体，依托村经济合作社通过自主经营方式，村集体每年有不低于6%的投资收益，制订收益分配方案，实行差异化分配，向脱贫户、监测户倾斜，通过土地流转、劳务用工、收益分红带动78户192名脱贫户（含监测对象）增收，预计年户均增收500元以上。</t>
  </si>
  <si>
    <t>蒋家河村</t>
  </si>
  <si>
    <t>支持元胡种植基地建设</t>
  </si>
  <si>
    <t>2024年城固县双溪镇西宫河村中药材项目</t>
  </si>
  <si>
    <t>种植元胡30亩,猪苓20亩及水电路配套设施</t>
  </si>
  <si>
    <t>该项目属于经营性资产，资产所有权归村集体，依托村经济合作社村集体每年有不低于6%的投资收益，制订收益分配方案，实行差异化分配，向脱贫户、监测户倾斜，通过分红、劳务用工、土地流转等方式，带动190户脱贫户（含监测对象）增收，预计年户均增收800元以上。</t>
  </si>
  <si>
    <t>西宫河村</t>
  </si>
  <si>
    <t>2024年城固县双溪镇西宫河村椴木食用菌项目</t>
  </si>
  <si>
    <t>发展椴木香菇500架,椴木木耳100架及水电路配套设施</t>
  </si>
  <si>
    <t>该项目属于经营性资产，资产所有权归村集体，依托村经济合作社通过自主经营方式，村集体每年有不低于6%的投资收益，制订收益分配方案，实行差异化分配，向脱贫户、监测户倾斜，通过分红、劳务用工、土地流转等方式，带动190户脱贫户（含监测对象）增收，预计年户均增收600元以上。</t>
  </si>
  <si>
    <t>支持食用菌种植</t>
  </si>
  <si>
    <t>2024年柳树店村林下经济种植项目</t>
  </si>
  <si>
    <t>流转林地种植淫羊藿100亩，猪苓10亩。</t>
  </si>
  <si>
    <t>项目属于经营性资产，资产所有权归村集体，依托村经济合作社通过自主经营方式，村集体每年有不低于6%的投资收益，制订收益分配方案，实行差异化分配，向脱贫户、监测户倾斜，通过劳务务工、收益分红、土地流转等方式带动150户350人群众增收（含监测对象）增收，年户均预计增收800元。</t>
  </si>
  <si>
    <t>柳树店村</t>
  </si>
  <si>
    <t>支持淫羊藿种植</t>
  </si>
  <si>
    <t>2024年北溪村乌药种植项目</t>
  </si>
  <si>
    <t>流转土地种植乌药50亩</t>
  </si>
  <si>
    <t>项目属于经营性资产，资产所有权归村集体，依托村经济合作社通过自主经营方式，村集体每年有不低于6%的投资收益，制订收益分配方案，实行差异化分配，向脱贫户、监测户倾斜，通过收益分红、劳务用工、土地流转等，带动95户（含90户脱贫户、监测对象）增收，预计年户均增收800元。</t>
  </si>
  <si>
    <t>北溪村</t>
  </si>
  <si>
    <t>2024年盘龙村乌药种植项目</t>
  </si>
  <si>
    <t>种植中药材16亩，新发展食用菌270架及配套附属设施。</t>
  </si>
  <si>
    <t>项目属于经营性资产，资产所有权归村集体，依托村经济合作社通过自主经营方式，村集体每年有不低于6%的投资收益，制订收益分配方案，实行差异化分配，向脱贫户、监测户倾斜，通过收益分红、劳务用工、土地流转等，带动82户脱贫户（含监测对象）增收，预计年户均增收800元。</t>
  </si>
  <si>
    <t>盘龙村</t>
  </si>
  <si>
    <t>2024年铁炉湾村食用菌项目</t>
  </si>
  <si>
    <t>扩建种植椴木香菇600架</t>
  </si>
  <si>
    <t>项目属于经营性资产，资产所有权归村集体，依托村经济合作社通过自主经营方式，村集体每年有不低于6%的投资收益，制订收益分配方案，实行差异化分配，向脱贫户、监测户倾斜，通过劳务用工、收益分红等方式带动90户289人脱贫户（含监测对象）增收，年户均预计增收800元。</t>
  </si>
  <si>
    <t>铁炉湾村</t>
  </si>
  <si>
    <t>2024年城固县三合镇黄牛嘴村用菌种植大棚提升改造及配套设施建设项目</t>
  </si>
  <si>
    <t>对产业园内食用菌种植大棚提升改造：更换7个联动大棚薄膜、遮阳网、喷灌设施等；硬化产业园内道路长400米，宽3米，厚度0.18米；产业园排水渠修复长200米；浆砌石砌护挡墙600方；新建容量1吨热风烘房1处；对产业园内油坊咀处变压器进行移位增容，增至200KVA。</t>
  </si>
  <si>
    <t>项目属于经营性资产，资产所有权归村集体，依托嘉宏食用菌专业合作社通过租赁托管方式，村集体每年有不低于6%的投资收益，制订收益分配方案，实行差异化分配，向脱贫户、监测户倾斜，通过分红、劳务用工等方式，带动85户脱贫户（含监测对象）增收，预计年户均增收600元以上</t>
  </si>
  <si>
    <t>黄牛嘴村</t>
  </si>
  <si>
    <t>2024年城固县莲花街道办事处庙坡村标准化蔬菜大棚棚体改造项目</t>
  </si>
  <si>
    <t>对原1800多平方米旧大棚改建为集育苗、雾培、水培蔬菜和水肥一体数字化玻璃育苗大棚</t>
  </si>
  <si>
    <t>项目属于经营性资产，资产所有权归村集体，依托村经济合作计通过租赁托管方式，村集体每年有不低于6%的投资收益，制定受益分配方案，实行差异化分配向脱贫户、监测对象倾斜，通过劳务务工、收益分红等方式带动64户173人脱贫户（含监测对象）发展产业增收，预计年户均增收1200元以上</t>
  </si>
  <si>
    <t>莲花办</t>
  </si>
  <si>
    <t>庙坡村</t>
  </si>
  <si>
    <t>农业
农村局</t>
  </si>
  <si>
    <t>支持蔬菜大棚建设</t>
  </si>
  <si>
    <t>2024年莲花街道办事处五郎庙村猕猴桃品种示范园建设</t>
  </si>
  <si>
    <t>新建水肥一体配肥系统一套，前端自动过滤系统一套，泵房自动控制系统一套，PE主管网2000米，毛细管20000米，施肥管道20000米，新建蓄水池70立方米。</t>
  </si>
  <si>
    <t>项目属于经营性资产，资产所有权归村集体，通过租赁托管方式，村集体每年有不低于6%的投资收益，制定受益分配方案，实行差异化分配向脱贫户、监测对象倾斜，通过劳务用工，并带动20户群众（其中10户脱贫户）增收。土地流转83亩，带动82户农户增收，预计年户均增收1000元以上</t>
  </si>
  <si>
    <t>五郎庙村</t>
  </si>
  <si>
    <t>支持猕猴桃品种示范园建设</t>
  </si>
  <si>
    <t>2024年城固县二里镇小盘村猕猴桃水肥一体项目</t>
  </si>
  <si>
    <t>新建智慧水肥一体化猕猴桃示范园基地，安装微喷灌水器1.5万套；HDPE管道0.7万米，LDPE管道3.2万米；砌筑阀门井30座，泄水井6座；安装水泵2台、智能水肥一体机及其附属设备；配套智慧自动化控制系统，实现全自动蓄水、灌溉，定时定量分组轮灌。</t>
  </si>
  <si>
    <t>项目属于经营性资产，资产所有权归村集体，依托科步公司通过租赁托管方式，村集体每年有不低于6%的投资收益，制订收益分配方案，实行差异化分配，向脱贫户、监测户倾斜，通过分红、劳务用工等方式，带动130户脱贫户（含监测对象）增收，预计年户均增收480元。</t>
  </si>
  <si>
    <t>小盘村</t>
  </si>
  <si>
    <t>支持猕猴桃水肥一体建设</t>
  </si>
  <si>
    <t>2024年古路坝村低改茶园及配套设施建设项目</t>
  </si>
  <si>
    <t>古路坝村低改茶园400亩，茶园内老树修剪、茶台翻耕，茶园补肥施肥、日常管护</t>
  </si>
  <si>
    <t>2024年
1月-12月</t>
  </si>
  <si>
    <t>项目属于经营性资产，资产所有权归村集体，依托村经济合作社通过自主经营方式，村集体每年有不低于6%的投资收益，制订收益分配方案，实行差异化分配，向脱贫户、监测户倾斜，通过带动生产、劳务用工等形式带动324名群众，其中脱贫户、监测对象30户90人增收，年户均增收2600元</t>
  </si>
  <si>
    <t>古路坝村</t>
  </si>
  <si>
    <t>支持茶园建设</t>
  </si>
  <si>
    <t>2024年新元村铁皮石斛种植产业园建设项目</t>
  </si>
  <si>
    <t>扩建铁皮石斛种植30亩。配套建设长200米，宽1.5米，厚10cm混凝土产业园道路；上山道路130平方米；生产用房154平方米；200米深水井1眼及配套泵房、蓄水池、输变电线路、管网及喷灌设施。</t>
  </si>
  <si>
    <t>项目属于经营性资产，资产所有权归村集体，通过土地流转，劳务务工,收益分红方式，依托村经济合作社村集体每年有不低于6%的投资收益，制订收益分配方案，实行差异化分配，向脱贫户、监测户倾斜，通过收益分红、劳务用工等方式带动140户480名群众其中33户118人脱贫户（含监测对象），预计年户均增收1000元。</t>
  </si>
  <si>
    <t>新元村</t>
  </si>
  <si>
    <t>支持铁皮石斛种植</t>
  </si>
  <si>
    <t>2024年东方红村淡水虾养殖基地建设项目</t>
  </si>
  <si>
    <t>新建养殖水池1个及配套设施，单体养殖水池顶部长90米，宽20米，池底长86米，宽14米，池底深4.0米。有效体积约为6141.8立方。单体水池可排放22座成品养殖水池，养殖水池直径6米，高1.8米，水池天棚采用圆弧形轻钢结构搭建，肩高1.8米，棚顶高度6.0米。</t>
  </si>
  <si>
    <t>项目属于经营性资产，资产所有权归村集体.资产依托汉中东弘鼎盛实业有限责任公司，村集体每年不低于6%投资收益，制定收益分配方案，实行差异化分配，向脱贫户、监测户倾斜，带动31户41人脱贫户（含监测对象）增收，预计每年户均增收500元以上，同时增加村集体经济收入。</t>
  </si>
  <si>
    <t>东方红村</t>
  </si>
  <si>
    <t>支持壮大村集体经济</t>
  </si>
  <si>
    <t>2024年城固县原公镇西原社区壮大村集体阳光玫瑰葡萄避雨棚建设项目</t>
  </si>
  <si>
    <t>新建阳光玫瑰葡萄避雨棚65亩（钢构大棚）。</t>
  </si>
  <si>
    <t>项目属于经营性资产，资产所有权归村集体，依托齐峰农业公司通过租赁托管方式，依托村经济合作社村集体每年有不低于6%的投资收益，制订收益分配方案，实行差异化分配，向脱贫户、监测户倾斜，通过分红、劳务用工等方式，带动10户脱贫户（含监测对象）增收，预计年户均增收500元以上。</t>
  </si>
  <si>
    <t>西原社区</t>
  </si>
  <si>
    <t>支持阳光玫瑰葡萄避雨棚建设</t>
  </si>
  <si>
    <r>
      <rPr>
        <sz val="10"/>
        <rFont val="Times New Roman"/>
        <charset val="0"/>
      </rPr>
      <t>2024</t>
    </r>
    <r>
      <rPr>
        <sz val="10"/>
        <rFont val="宋体"/>
        <charset val="134"/>
      </rPr>
      <t>年柳树店村食用菌种植项目</t>
    </r>
  </si>
  <si>
    <r>
      <rPr>
        <sz val="10"/>
        <rFont val="宋体"/>
        <charset val="134"/>
      </rPr>
      <t>种植椴木香菇</t>
    </r>
    <r>
      <rPr>
        <sz val="10"/>
        <rFont val="Times New Roman"/>
        <charset val="0"/>
      </rPr>
      <t>400</t>
    </r>
    <r>
      <rPr>
        <sz val="10"/>
        <rFont val="宋体"/>
        <charset val="134"/>
      </rPr>
      <t>架，搭设遮阴网、喷淋等设施</t>
    </r>
  </si>
  <si>
    <r>
      <rPr>
        <sz val="10"/>
        <rFont val="Times New Roman"/>
        <charset val="0"/>
      </rPr>
      <t>2024</t>
    </r>
    <r>
      <rPr>
        <sz val="10"/>
        <rFont val="宋体"/>
        <charset val="134"/>
      </rPr>
      <t>年</t>
    </r>
    <r>
      <rPr>
        <sz val="10"/>
        <rFont val="Times New Roman"/>
        <charset val="0"/>
      </rPr>
      <t xml:space="preserve">
6</t>
    </r>
    <r>
      <rPr>
        <sz val="10"/>
        <rFont val="宋体"/>
        <charset val="134"/>
      </rPr>
      <t>月</t>
    </r>
    <r>
      <rPr>
        <sz val="10"/>
        <rFont val="Times New Roman"/>
        <charset val="0"/>
      </rPr>
      <t>-12</t>
    </r>
    <r>
      <rPr>
        <sz val="10"/>
        <rFont val="宋体"/>
        <charset val="134"/>
      </rPr>
      <t>月</t>
    </r>
  </si>
  <si>
    <r>
      <rPr>
        <sz val="10"/>
        <rFont val="宋体"/>
        <charset val="134"/>
      </rPr>
      <t>项目属于经营性资产，资产所有权归村集体，通过自主经营方式，依托村经济合作社通过自主经营方式，村集体每年有不低于</t>
    </r>
    <r>
      <rPr>
        <sz val="10"/>
        <rFont val="Times New Roman"/>
        <charset val="0"/>
      </rPr>
      <t>6%</t>
    </r>
    <r>
      <rPr>
        <sz val="10"/>
        <rFont val="宋体"/>
        <charset val="134"/>
      </rPr>
      <t>的投资收益，制订收益分配方案，实行差异化分配，向脱贫户、监测户倾斜，通过劳务务工、收益分红、土地流转等方式带动</t>
    </r>
    <r>
      <rPr>
        <sz val="10"/>
        <rFont val="Times New Roman"/>
        <charset val="0"/>
      </rPr>
      <t>150</t>
    </r>
    <r>
      <rPr>
        <sz val="10"/>
        <rFont val="宋体"/>
        <charset val="134"/>
      </rPr>
      <t>户</t>
    </r>
    <r>
      <rPr>
        <sz val="10"/>
        <rFont val="Times New Roman"/>
        <charset val="0"/>
      </rPr>
      <t>350</t>
    </r>
    <r>
      <rPr>
        <sz val="10"/>
        <rFont val="宋体"/>
        <charset val="134"/>
      </rPr>
      <t>人群众增收（含监测对象）增收，年户均预计增收</t>
    </r>
    <r>
      <rPr>
        <sz val="10"/>
        <rFont val="Times New Roman"/>
        <charset val="0"/>
      </rPr>
      <t>800</t>
    </r>
    <r>
      <rPr>
        <sz val="10"/>
        <rFont val="宋体"/>
        <charset val="134"/>
      </rPr>
      <t>元。</t>
    </r>
  </si>
  <si>
    <t>2024年桔园镇市级重点帮扶深北村壮大村集体经济食用菌种植基地建设项目</t>
  </si>
  <si>
    <r>
      <rPr>
        <sz val="10"/>
        <rFont val="宋体"/>
        <charset val="134"/>
      </rPr>
      <t>发展大棚椴木香菇</t>
    </r>
    <r>
      <rPr>
        <sz val="10"/>
        <rFont val="Times New Roman"/>
        <charset val="0"/>
      </rPr>
      <t>600</t>
    </r>
    <r>
      <rPr>
        <sz val="10"/>
        <rFont val="宋体"/>
        <charset val="134"/>
      </rPr>
      <t>架，配备喷灌水管、抽水喷淋设施及遮阴网等设备，购买菌种及相关设施。</t>
    </r>
  </si>
  <si>
    <r>
      <rPr>
        <sz val="10"/>
        <rFont val="宋体"/>
        <charset val="134"/>
      </rPr>
      <t>项目属于经营性资产，资产所有权归村集体，通过自主经营方式，依托村经济合作社通过自主经营方式，村集体每年有不低于</t>
    </r>
    <r>
      <rPr>
        <sz val="10"/>
        <rFont val="Times New Roman"/>
        <charset val="0"/>
      </rPr>
      <t>6%</t>
    </r>
    <r>
      <rPr>
        <sz val="10"/>
        <rFont val="宋体"/>
        <charset val="134"/>
      </rPr>
      <t>的投资收益，制订收益分配方案，实行差异化分配，向脱贫户、监测户倾斜，通过劳务务工、收益分红、土地流转等方式带动</t>
    </r>
    <r>
      <rPr>
        <sz val="10"/>
        <rFont val="Times New Roman"/>
        <charset val="0"/>
      </rPr>
      <t>124</t>
    </r>
    <r>
      <rPr>
        <sz val="10"/>
        <rFont val="宋体"/>
        <charset val="134"/>
      </rPr>
      <t>户298人群众增收（含监测对象）增收，年户均预计增收12</t>
    </r>
    <r>
      <rPr>
        <sz val="10"/>
        <rFont val="Times New Roman"/>
        <charset val="0"/>
      </rPr>
      <t>00</t>
    </r>
    <r>
      <rPr>
        <sz val="10"/>
        <rFont val="宋体"/>
        <charset val="134"/>
      </rPr>
      <t>元。</t>
    </r>
  </si>
  <si>
    <t>深北村</t>
  </si>
  <si>
    <r>
      <rPr>
        <sz val="10"/>
        <rFont val="Times New Roman"/>
        <charset val="0"/>
      </rPr>
      <t>2024</t>
    </r>
    <r>
      <rPr>
        <sz val="10"/>
        <rFont val="宋体"/>
        <charset val="134"/>
      </rPr>
      <t>年湖广营村有机元胡基地建设项目</t>
    </r>
  </si>
  <si>
    <t>种植有机元胡170亩，基地配套建设D80型排水渠1000米，D60型排水渠560米，新建砂石机耕路3条，长1800米，宽3米。</t>
  </si>
  <si>
    <r>
      <rPr>
        <sz val="10"/>
        <rFont val="宋体"/>
        <charset val="134"/>
      </rPr>
      <t>项目属于经营性资产，资产所有权归村集体，通过自主经营，依托村股份经济合作社村集体每年有不低于</t>
    </r>
    <r>
      <rPr>
        <sz val="10"/>
        <rFont val="Times New Roman"/>
        <charset val="0"/>
      </rPr>
      <t>6%</t>
    </r>
    <r>
      <rPr>
        <sz val="10"/>
        <rFont val="宋体"/>
        <charset val="134"/>
      </rPr>
      <t>的投资收益，制订收益分配实行差异化分配，向脱贫户、监测户倾斜，通过土地流转、劳务用工、收益分红等方式带动</t>
    </r>
    <r>
      <rPr>
        <sz val="10"/>
        <rFont val="Times New Roman"/>
        <charset val="0"/>
      </rPr>
      <t>115</t>
    </r>
    <r>
      <rPr>
        <sz val="10"/>
        <rFont val="宋体"/>
        <charset val="134"/>
      </rPr>
      <t>户</t>
    </r>
    <r>
      <rPr>
        <sz val="10"/>
        <rFont val="Times New Roman"/>
        <charset val="0"/>
      </rPr>
      <t>238</t>
    </r>
    <r>
      <rPr>
        <sz val="10"/>
        <rFont val="宋体"/>
        <charset val="134"/>
      </rPr>
      <t>名脱贫户（含监测对象）增收，预计年户均增收</t>
    </r>
    <r>
      <rPr>
        <sz val="10"/>
        <rFont val="Times New Roman"/>
        <charset val="0"/>
      </rPr>
      <t>1000</t>
    </r>
    <r>
      <rPr>
        <sz val="10"/>
        <rFont val="宋体"/>
        <charset val="134"/>
      </rPr>
      <t>元以上。</t>
    </r>
  </si>
  <si>
    <t>湖广营村</t>
  </si>
  <si>
    <t>支持元胡种植</t>
  </si>
  <si>
    <r>
      <rPr>
        <sz val="10"/>
        <rFont val="Times New Roman"/>
        <charset val="0"/>
      </rPr>
      <t>2024</t>
    </r>
    <r>
      <rPr>
        <sz val="10"/>
        <rFont val="宋体"/>
        <charset val="134"/>
      </rPr>
      <t>年合丰村有机中药材种植示范基地及配套设施建设项目</t>
    </r>
  </si>
  <si>
    <t>种植有机元胡80亩，基地配套建设D30U型渠及D80半U型渠各1200米，总长2400米。</t>
  </si>
  <si>
    <r>
      <rPr>
        <sz val="10"/>
        <rFont val="宋体"/>
        <charset val="134"/>
      </rPr>
      <t>项目属于经营性资产，资产所有权归村集体，通过自主经营，依托村经济合作社村集体每年有不低于</t>
    </r>
    <r>
      <rPr>
        <sz val="10"/>
        <rFont val="Times New Roman"/>
        <charset val="0"/>
      </rPr>
      <t>6%</t>
    </r>
    <r>
      <rPr>
        <sz val="10"/>
        <rFont val="宋体"/>
        <charset val="134"/>
      </rPr>
      <t>的投资收益，制订收益分配实行差异化分配，向脱贫户、监测户倾斜，通过土地流转、劳务用工、收益分红等方式带动96户18</t>
    </r>
    <r>
      <rPr>
        <sz val="10"/>
        <rFont val="Times New Roman"/>
        <charset val="0"/>
      </rPr>
      <t>8</t>
    </r>
    <r>
      <rPr>
        <sz val="10"/>
        <rFont val="宋体"/>
        <charset val="134"/>
      </rPr>
      <t>名脱贫户（含监测对象）增收，预计年户均增收</t>
    </r>
    <r>
      <rPr>
        <sz val="10"/>
        <rFont val="Times New Roman"/>
        <charset val="0"/>
      </rPr>
      <t>1000</t>
    </r>
    <r>
      <rPr>
        <sz val="10"/>
        <rFont val="宋体"/>
        <charset val="134"/>
      </rPr>
      <t>元以上。</t>
    </r>
  </si>
  <si>
    <t>合丰村</t>
  </si>
  <si>
    <r>
      <rPr>
        <sz val="10"/>
        <rFont val="Times New Roman"/>
        <charset val="0"/>
      </rPr>
      <t>2024</t>
    </r>
    <r>
      <rPr>
        <sz val="10"/>
        <rFont val="宋体"/>
        <charset val="134"/>
      </rPr>
      <t>年徐李社区芍药种植基地建设项目</t>
    </r>
  </si>
  <si>
    <t>种植芍药40亩，购置芍药种苗约68000株，购买灌溉喷带11000米、遮草布16000平方米、小型抽水设备1套。</t>
  </si>
  <si>
    <r>
      <rPr>
        <sz val="10"/>
        <rFont val="宋体"/>
        <charset val="134"/>
      </rPr>
      <t>项目属于经营性资产，资产所有权归村集体，通过自主经营，依托村股份经济合作社村集体每年有不低于</t>
    </r>
    <r>
      <rPr>
        <sz val="10"/>
        <rFont val="Times New Roman"/>
        <charset val="0"/>
      </rPr>
      <t>6%</t>
    </r>
    <r>
      <rPr>
        <sz val="10"/>
        <rFont val="宋体"/>
        <charset val="134"/>
      </rPr>
      <t>的投资收益，制订收益分配实行差异化分配，向脱贫户、监测户倾斜，通过土地流转、劳务用工、收益分红等方式带动80户177名脱贫户（含监测对象）增收，预计年户均增收</t>
    </r>
    <r>
      <rPr>
        <sz val="10"/>
        <rFont val="Times New Roman"/>
        <charset val="0"/>
      </rPr>
      <t>1000</t>
    </r>
    <r>
      <rPr>
        <sz val="10"/>
        <rFont val="宋体"/>
        <charset val="134"/>
      </rPr>
      <t>元以上。</t>
    </r>
  </si>
  <si>
    <t>徐李社区</t>
  </si>
  <si>
    <r>
      <rPr>
        <sz val="10"/>
        <rFont val="Times New Roman"/>
        <charset val="0"/>
      </rPr>
      <t>2024</t>
    </r>
    <r>
      <rPr>
        <sz val="10"/>
        <rFont val="宋体"/>
        <charset val="134"/>
      </rPr>
      <t>年三合镇陈丁村大樱桃种植项目</t>
    </r>
  </si>
  <si>
    <t>共建设大棚3100平方米，设备用房一处，配套安装水泵、过滤机、施肥等设备及水电管一套，50m³蓄水池一座。连接电源电缆300米</t>
  </si>
  <si>
    <t>项目属于经营性资产，资产所有权归村集体，通过租赁托管，依托瑞丰公司村集体每年有不低于6%的投资收益，制订收益分配实行差异化分配，向脱贫户、监测户倾斜，通过土地流转、劳务用工、收益分红等方式带动45户128名脱贫户（含监测对象）增收，预计年户均增收1100元以上。</t>
  </si>
  <si>
    <r>
      <rPr>
        <sz val="10"/>
        <rFont val="宋体"/>
        <charset val="134"/>
      </rPr>
      <t>陈丁村</t>
    </r>
    <r>
      <rPr>
        <sz val="10"/>
        <rFont val="Times New Roman"/>
        <charset val="0"/>
      </rPr>
      <t xml:space="preserve">
</t>
    </r>
    <r>
      <rPr>
        <sz val="10"/>
        <rFont val="宋体"/>
        <charset val="134"/>
      </rPr>
      <t>木瓜村</t>
    </r>
  </si>
  <si>
    <t>支持设施大棚建设</t>
  </si>
  <si>
    <t>已退回</t>
  </si>
  <si>
    <r>
      <rPr>
        <sz val="10"/>
        <rFont val="Times New Roman"/>
        <charset val="0"/>
      </rPr>
      <t>2024</t>
    </r>
    <r>
      <rPr>
        <sz val="10"/>
        <rFont val="宋体"/>
        <charset val="134"/>
      </rPr>
      <t>年天明镇淫羊藿种植基地建设项目</t>
    </r>
  </si>
  <si>
    <t>在盐井村、双元村、大路坪村、元水村集中连片发展高含量淫羊藿种植基地400亩，购买种苗160万株，清灌及平整土地、提沟400亩，施有机肥800吨，除草、病虫害防治及日常管理等。</t>
  </si>
  <si>
    <r>
      <rPr>
        <sz val="10"/>
        <rFont val="宋体"/>
        <charset val="134"/>
      </rPr>
      <t>项目属于经营性资产，资产所有权归村集体，通过自主经营，依托村股份经济合作社村集体每年有不低于</t>
    </r>
    <r>
      <rPr>
        <sz val="10"/>
        <rFont val="Times New Roman"/>
        <charset val="0"/>
      </rPr>
      <t>6%</t>
    </r>
    <r>
      <rPr>
        <sz val="10"/>
        <rFont val="宋体"/>
        <charset val="134"/>
      </rPr>
      <t>的投资收益，制订收益分配实行差异化分配，向脱贫户、监测户倾斜，通过土地流转、劳务用工、收益分红等方式带动200户540名脱贫户（含监测对象）增收，预计年户均增收</t>
    </r>
    <r>
      <rPr>
        <sz val="10"/>
        <rFont val="Times New Roman"/>
        <charset val="0"/>
      </rPr>
      <t>1000</t>
    </r>
    <r>
      <rPr>
        <sz val="10"/>
        <rFont val="宋体"/>
        <charset val="134"/>
      </rPr>
      <t>元以上。</t>
    </r>
  </si>
  <si>
    <r>
      <rPr>
        <sz val="10"/>
        <rFont val="宋体"/>
        <charset val="134"/>
      </rPr>
      <t>盐井村</t>
    </r>
    <r>
      <rPr>
        <sz val="10"/>
        <rFont val="Times New Roman"/>
        <charset val="0"/>
      </rPr>
      <t xml:space="preserve">
</t>
    </r>
    <r>
      <rPr>
        <sz val="10"/>
        <rFont val="宋体"/>
        <charset val="134"/>
      </rPr>
      <t>双元村</t>
    </r>
    <r>
      <rPr>
        <sz val="10"/>
        <rFont val="Times New Roman"/>
        <charset val="0"/>
      </rPr>
      <t xml:space="preserve">
</t>
    </r>
    <r>
      <rPr>
        <sz val="10"/>
        <rFont val="宋体"/>
        <charset val="134"/>
      </rPr>
      <t>大路坪村</t>
    </r>
    <r>
      <rPr>
        <sz val="10"/>
        <rFont val="Times New Roman"/>
        <charset val="0"/>
      </rPr>
      <t xml:space="preserve">
</t>
    </r>
    <r>
      <rPr>
        <sz val="10"/>
        <rFont val="宋体"/>
        <charset val="134"/>
      </rPr>
      <t>元水村</t>
    </r>
  </si>
  <si>
    <r>
      <rPr>
        <sz val="10"/>
        <rFont val="Times New Roman"/>
        <charset val="0"/>
      </rPr>
      <t>2024</t>
    </r>
    <r>
      <rPr>
        <sz val="10"/>
        <rFont val="宋体"/>
        <charset val="134"/>
      </rPr>
      <t>年韩家营村浙贝种植及良繁基地建设项目</t>
    </r>
  </si>
  <si>
    <t>新建浙贝种植及良繁基地30亩。具体包含：流转土地30亩，购浙贝良种21000斤，施肥、除草、病虫害防治等专用物资采购及日常管理；科学栽种、收获及储藏；最终形成浙贝科学种植技术规程。</t>
  </si>
  <si>
    <t>项目属于经营性资产，资产所有权归村集体，通过自主经营方式，依村经济合作社村集体每年有不低于6%的投资收益，制订收益分配实行差异化分配，向脱贫户、监测户倾斜，通过土地流转、劳务用工、收益分红等方式带动115户238名脱贫户（含监测对象）增收，预计年户均增收1000元以上。</t>
  </si>
  <si>
    <t>韩家营村</t>
  </si>
  <si>
    <t>欠发达国有林场</t>
  </si>
  <si>
    <r>
      <rPr>
        <sz val="10"/>
        <rFont val="Times New Roman"/>
        <charset val="0"/>
      </rPr>
      <t>2024</t>
    </r>
    <r>
      <rPr>
        <sz val="10"/>
        <rFont val="宋体"/>
        <charset val="134"/>
      </rPr>
      <t>年青龙寺林场中央财政衔接资金（欠发达国有林场巩固提升任务）林下种植</t>
    </r>
    <r>
      <rPr>
        <sz val="10"/>
        <rFont val="Times New Roman"/>
        <charset val="0"/>
      </rPr>
      <t xml:space="preserve"> </t>
    </r>
    <r>
      <rPr>
        <sz val="10"/>
        <rFont val="宋体"/>
        <charset val="134"/>
      </rPr>
      <t>淫羊藿及收储设施建设项目</t>
    </r>
  </si>
  <si>
    <t>（1）林下种植淫羊藿210亩； （2）建设收储设施1处，主要建设内容为：储藏厂房建设，采用钢架结构，双层6间（不含楼梯），建筑面积506.94m2；储藏厂房前晾晒场地和道路混凝土硬化，面积480m2，晾晒场地硬化厚度不少于15cm，道路硬化厚度不少于18cm；收储设施四周围墙封闭，长度120m，高度不低于2m，下半部实心砖垒砌，上半部铁艺等。</t>
  </si>
  <si>
    <t>青龙寺林场</t>
  </si>
  <si>
    <t>林业局</t>
  </si>
  <si>
    <t>少数民族</t>
  </si>
  <si>
    <r>
      <rPr>
        <sz val="10"/>
        <rFont val="Times New Roman"/>
        <charset val="0"/>
      </rPr>
      <t>2024</t>
    </r>
    <r>
      <rPr>
        <sz val="10"/>
        <rFont val="宋体"/>
        <charset val="134"/>
      </rPr>
      <t>年城固县天明镇盐井村淫羊藿种源种植基地建设项目</t>
    </r>
  </si>
  <si>
    <t>淫羊藿种源种植基地育苗大棚(新建高含量淫羊藿种苗培育大棚14个（规格77米*9米）。棚内喷淋装置，大棚四周排水沟（0.4米*0.4米）600米)</t>
  </si>
  <si>
    <t>盐井村</t>
  </si>
  <si>
    <t>民宗局</t>
  </si>
  <si>
    <t>②养殖业基地（养殖业）</t>
  </si>
  <si>
    <t>2024年城固县老庄镇杨家坡村智能自动化养鸡⺁续建项目</t>
  </si>
  <si>
    <t>建设有机肥处理，加工，包装车间500平方米，建设蛋库300平方米，硬化厂区道路200米，宽4米。购置设备一套。</t>
  </si>
  <si>
    <t>项目属于经营性资产，资产所有权归村集体，依托汉中百优唯品农业有限公司通过租赁托管方式，村集体每年按6%收益分红，制订收益分配方案，实行差异化分配，向脱贫户、监测户倾斜，带动40户农户（包括脱贫与监测户）增收，预计年户均增收500元以上。</t>
  </si>
  <si>
    <t>支持智能自动化养鸡建设</t>
  </si>
  <si>
    <t>2024年大坝村中华蜜蜂养殖项目</t>
  </si>
  <si>
    <t>新建养殖中华蜜蜂500箱</t>
  </si>
  <si>
    <t>项目属于经营性资产，资产所有权归村集体，依托村经济合作社通过自主经营方式，村集体每年有不低于6%的投资收益，制订收益分配方案，实行差异化分配，向脱贫户、监测户倾斜，通过收益分红、劳务用工，带动110户脱贫户（含监测对象）增收，预计年户均增收600元。</t>
  </si>
  <si>
    <t>大坝村</t>
  </si>
  <si>
    <t>支持土蜂养殖</t>
  </si>
  <si>
    <t>2024年城固县文川镇毛家岭村扶贫互助合作社肉牛养殖基地项目</t>
  </si>
  <si>
    <t>修建1栋标准化养牛圈舍600平方米，青储厂房300平方米，配套其它相关设施；另购买农机具一部。</t>
  </si>
  <si>
    <t>该项目属于经营性资产，资产所有权归村集体，依托村经济合作社通过租赁方式，村集体每年有不低于6%的投资收益，制订收益分配方案，实行差异化分配，向脱贫户、监测户倾斜，带动52户脱贫户（含监测对象）增收，预计每年户均增收1000元以上。</t>
  </si>
  <si>
    <t>毛家岭村</t>
  </si>
  <si>
    <t>支持肉牛养殖基地建设</t>
  </si>
  <si>
    <t>③水产养殖业发展</t>
  </si>
  <si>
    <t>④林草基地建设</t>
  </si>
  <si>
    <r>
      <rPr>
        <sz val="10"/>
        <rFont val="宋体"/>
        <charset val="134"/>
      </rPr>
      <t>⑤</t>
    </r>
    <r>
      <rPr>
        <sz val="10"/>
        <rFont val="仿宋_GB2312"/>
        <charset val="134"/>
      </rPr>
      <t>休闲农业与乡村旅游</t>
    </r>
  </si>
  <si>
    <t>2024年黄岗村金沙滩乡村旅游设施建设项目</t>
  </si>
  <si>
    <t>硬化金沙滩旅游环线道路长750米、宽4米、厚0.18米；砌护金沙滩周边河堤长300米、高4.5米；</t>
  </si>
  <si>
    <t>资项目属于公益性资产，建成后资产所有权归村集体，由村集体进行后续管护，解决130户392名农户其中56户123名脱贫户（含监测对象）乡村旅游设施条件</t>
  </si>
  <si>
    <t>黄岗村</t>
  </si>
  <si>
    <t>支持人工、机械、材料等费用</t>
  </si>
  <si>
    <t>⑥光伏电站建设</t>
  </si>
  <si>
    <t>2.加工流通项目</t>
  </si>
  <si>
    <t>①农产品仓储保鲜冷链基础设施建设</t>
  </si>
  <si>
    <t>2024年城固县博望街道办事处周家堰村冷藏库及配套设施建设项目</t>
  </si>
  <si>
    <t>新建100吨低温冷藏库1座，尺寸：18米X7.6米X4米，总净容积547立方米，采用容积式中低温螺杆机组制冷机，散热器采用蒸发式冷凝器及其配套设施。</t>
  </si>
  <si>
    <t>项目属于经营性资产，建成后所有权归村集体，通过租赁方式，依托村经济合作社村集体每年不低于6%投资收益，制定收益分配方案，实行差异化分配，向脱贫户、监测户倾斜，通过分红等方式带动42户88人脱贫户（含监测对象）增收，预计年户均预计增收400元以上，同时增加村集体经济收入。</t>
  </si>
  <si>
    <t>周家堰村</t>
  </si>
  <si>
    <t>支持冷藏库等建设</t>
  </si>
  <si>
    <t>2024年城固县五堵镇元山村中药材加工基地建设提升项目</t>
  </si>
  <si>
    <t>在原元山村中药材加工厂厂房建设成品保鲜库一个；安装烘干设备一组；配套建设排水沟200米； 围墙80米；场地硬化700平方米，安装门一道等配套设施。</t>
  </si>
  <si>
    <t>项目属于经营性资产，资产所有权归村集体，通过租赁托管方式，村集体每年有不低于6%的投资收益，通过收益分红、劳务用工，带动44户90名脱贫户（含三类人群）增收，预计年户均增收1800元</t>
  </si>
  <si>
    <t>元山村</t>
  </si>
  <si>
    <t>支持保鲜库、烘干房及配套设施建设</t>
  </si>
  <si>
    <t>2024年城固县五堵镇五堵社区经济合作社农产品冷链仓储设施建设项目</t>
  </si>
  <si>
    <t>新建300立方保鲜库及设备，配套相关基础设施等</t>
  </si>
  <si>
    <t>项目属于经营性资产，资产所有权归村集体，通过土地流转，劳务务工,收益分红方式，依托村经济合作社村集体每年有不低于6%的投资收益，制订收益分配方案，实行差异化分配，向脱贫户、监测户倾斜，通过劳务用工，增加农户就业机会，带动18户46名脱贫、监测户增收，预计年户均增收500元以上。</t>
  </si>
  <si>
    <t>五堵社区</t>
  </si>
  <si>
    <r>
      <rPr>
        <sz val="10"/>
        <rFont val="Times New Roman"/>
        <charset val="0"/>
      </rPr>
      <t>2024</t>
    </r>
    <r>
      <rPr>
        <sz val="10"/>
        <rFont val="宋体"/>
        <charset val="134"/>
      </rPr>
      <t>年城固县龙头镇龙头社区保鲜冷链基础设施项目</t>
    </r>
  </si>
  <si>
    <t>新建低温保鲜仓储中心1处，购置烘干塔4组，配套相关辅助设备。</t>
  </si>
  <si>
    <t>项目属于经营性资产，资产所有权归村集体，通过租赁托管方式，依托村经济合作社村集体每年有不低于6%的投资收益，制订收益分配方案，实行差异化分配，向脱贫户、监测户倾斜，通过分红、劳务用工等方式，带动46户93名脱贫户（含监测对象）增收，预计年户均增收2100元以上。</t>
  </si>
  <si>
    <t>龙头社区</t>
  </si>
  <si>
    <t>支持保鲜冷链运输仓储基地建设</t>
  </si>
  <si>
    <r>
      <rPr>
        <sz val="10"/>
        <rFont val="Times New Roman"/>
        <charset val="0"/>
      </rPr>
      <t>2024</t>
    </r>
    <r>
      <rPr>
        <sz val="10"/>
        <rFont val="宋体"/>
        <charset val="0"/>
      </rPr>
      <t>年城固县龙头镇新华村壮大村集体经济农机购置项目</t>
    </r>
  </si>
  <si>
    <t>购置东方红牌1404拖拉机1台，配套1404拖拉机对应旋耕机1台、水田打浆机1台，高速乘坐式插秧机（6行）2台，精量播种机（29.4Kw）1台，履带自走式全喂入稻麦联合收割机（140马力）1台，油菜收割机（50Kw）1台，育秧用输送机14节（每节6米）。</t>
  </si>
  <si>
    <r>
      <rPr>
        <sz val="10"/>
        <rFont val="宋体"/>
        <charset val="134"/>
      </rPr>
      <t>项目属于经营性资产，资产所有权归村集体，通过租赁托管方式，依托村经济合作社村集体每年有不低于</t>
    </r>
    <r>
      <rPr>
        <sz val="10"/>
        <rFont val="Times New Roman"/>
        <charset val="0"/>
      </rPr>
      <t>6%</t>
    </r>
    <r>
      <rPr>
        <sz val="10"/>
        <rFont val="宋体"/>
        <charset val="134"/>
      </rPr>
      <t>的投资收益，制订收益分配方案，实行差异化分配，向脱贫户、监测对象倾斜，通过分红、劳务用工等方式，带动</t>
    </r>
    <r>
      <rPr>
        <sz val="10"/>
        <rFont val="Times New Roman"/>
        <charset val="0"/>
      </rPr>
      <t>40</t>
    </r>
    <r>
      <rPr>
        <sz val="10"/>
        <rFont val="宋体"/>
        <charset val="134"/>
      </rPr>
      <t>户84名脱贫户（含监测对象）增收，预计年户均增收</t>
    </r>
    <r>
      <rPr>
        <sz val="10"/>
        <rFont val="Times New Roman"/>
        <charset val="0"/>
      </rPr>
      <t>1000</t>
    </r>
    <r>
      <rPr>
        <sz val="10"/>
        <rFont val="宋体"/>
        <charset val="134"/>
      </rPr>
      <t>元以上。</t>
    </r>
  </si>
  <si>
    <t>新华村</t>
  </si>
  <si>
    <r>
      <rPr>
        <sz val="10"/>
        <rFont val="Times New Roman"/>
        <charset val="0"/>
      </rPr>
      <t>2024</t>
    </r>
    <r>
      <rPr>
        <sz val="10"/>
        <rFont val="宋体"/>
        <charset val="134"/>
      </rPr>
      <t>年城固县龙头镇五爱村壮大村集体经济保鲜库建设项目</t>
    </r>
  </si>
  <si>
    <r>
      <rPr>
        <sz val="10"/>
        <rFont val="宋体"/>
        <charset val="134"/>
      </rPr>
      <t>搭建轻钢大棚</t>
    </r>
    <r>
      <rPr>
        <sz val="10"/>
        <rFont val="Times New Roman"/>
        <charset val="0"/>
      </rPr>
      <t>500</t>
    </r>
    <r>
      <rPr>
        <sz val="10"/>
        <rFont val="宋体"/>
        <charset val="134"/>
      </rPr>
      <t>平方米，高</t>
    </r>
    <r>
      <rPr>
        <sz val="10"/>
        <rFont val="Times New Roman"/>
        <charset val="0"/>
      </rPr>
      <t>4.5</t>
    </r>
    <r>
      <rPr>
        <sz val="10"/>
        <rFont val="宋体"/>
        <charset val="134"/>
      </rPr>
      <t>米，地面硬化</t>
    </r>
    <r>
      <rPr>
        <sz val="10"/>
        <rFont val="Times New Roman"/>
        <charset val="0"/>
      </rPr>
      <t>800</t>
    </r>
    <r>
      <rPr>
        <sz val="10"/>
        <rFont val="宋体"/>
        <charset val="134"/>
      </rPr>
      <t>平方米，新建气调库</t>
    </r>
    <r>
      <rPr>
        <sz val="10"/>
        <rFont val="Times New Roman"/>
        <charset val="0"/>
      </rPr>
      <t>1</t>
    </r>
    <r>
      <rPr>
        <sz val="10"/>
        <rFont val="宋体"/>
        <charset val="134"/>
      </rPr>
      <t>座，购置</t>
    </r>
    <r>
      <rPr>
        <sz val="10"/>
        <rFont val="Times New Roman"/>
        <charset val="0"/>
      </rPr>
      <t>30</t>
    </r>
    <r>
      <rPr>
        <sz val="10"/>
        <rFont val="宋体"/>
        <charset val="134"/>
      </rPr>
      <t>匹冷库制冷组</t>
    </r>
    <r>
      <rPr>
        <sz val="10"/>
        <rFont val="Times New Roman"/>
        <charset val="0"/>
      </rPr>
      <t>1</t>
    </r>
    <r>
      <rPr>
        <sz val="10"/>
        <rFont val="宋体"/>
        <charset val="134"/>
      </rPr>
      <t>套。架设</t>
    </r>
    <r>
      <rPr>
        <sz val="10"/>
        <rFont val="Times New Roman"/>
        <charset val="0"/>
      </rPr>
      <t>380V</t>
    </r>
    <r>
      <rPr>
        <sz val="10"/>
        <rFont val="宋体"/>
        <charset val="134"/>
      </rPr>
      <t>输电线路</t>
    </r>
    <r>
      <rPr>
        <sz val="10"/>
        <rFont val="Times New Roman"/>
        <charset val="0"/>
      </rPr>
      <t>400</t>
    </r>
    <r>
      <rPr>
        <sz val="10"/>
        <rFont val="宋体"/>
        <charset val="134"/>
      </rPr>
      <t>米，浆砌砖挡土墙</t>
    </r>
    <r>
      <rPr>
        <sz val="10"/>
        <rFont val="Times New Roman"/>
        <charset val="0"/>
      </rPr>
      <t>27</t>
    </r>
    <r>
      <rPr>
        <sz val="10"/>
        <rFont val="宋体"/>
        <charset val="134"/>
      </rPr>
      <t>立方米。</t>
    </r>
  </si>
  <si>
    <r>
      <rPr>
        <sz val="10"/>
        <rFont val="宋体"/>
        <charset val="134"/>
      </rPr>
      <t>项目属于经营性资产，资产所有权归村集体，通过资产租赁的方式，村集体每年有不低于</t>
    </r>
    <r>
      <rPr>
        <sz val="10"/>
        <rFont val="Times New Roman"/>
        <charset val="0"/>
      </rPr>
      <t>6%</t>
    </r>
    <r>
      <rPr>
        <sz val="10"/>
        <rFont val="宋体"/>
        <charset val="134"/>
      </rPr>
      <t>的投资收益，制订收益分配方案，实行差异化分配，向脱贫户、监测对象倾斜，通过劳务用工收益分红等方式带动32户</t>
    </r>
    <r>
      <rPr>
        <sz val="10"/>
        <rFont val="Times New Roman"/>
        <charset val="0"/>
      </rPr>
      <t>81</t>
    </r>
    <r>
      <rPr>
        <sz val="10"/>
        <rFont val="宋体"/>
        <charset val="134"/>
      </rPr>
      <t>名脱贫户（含监测对象）预计年户均增收</t>
    </r>
    <r>
      <rPr>
        <sz val="10"/>
        <rFont val="Times New Roman"/>
        <charset val="0"/>
      </rPr>
      <t>1500</t>
    </r>
    <r>
      <rPr>
        <sz val="10"/>
        <rFont val="宋体"/>
        <charset val="134"/>
      </rPr>
      <t>元以上。</t>
    </r>
  </si>
  <si>
    <t>五爱村</t>
  </si>
  <si>
    <t>支持保鲜库建设</t>
  </si>
  <si>
    <t>2024年叶齐村特色农产品保鲜库及配套设施建设项目</t>
  </si>
  <si>
    <t>修建500吨保鲜库1座，用于农副产品的仓储、保鲜。</t>
  </si>
  <si>
    <t>项目属于经营性资产，资产所有权归村集体，通过租赁托管方式，村集体每年有不低于5%的投资收益，制订收益分配方案，实行差异化分配，向脱贫户、监测户倾斜，通过收益分红、劳务用工带动25户53名脱贫户及三类人群对象发展产业增收，预计年户均增收1800元以上。</t>
  </si>
  <si>
    <t>叶齐村</t>
  </si>
  <si>
    <t>2024年城固县天明镇元水村茭白存储仓库配套设施建设项目</t>
  </si>
  <si>
    <r>
      <rPr>
        <sz val="10"/>
        <rFont val="宋体"/>
        <charset val="134"/>
        <scheme val="minor"/>
      </rPr>
      <t>厂区新建生产生活用水管网500米；新增三箱动力电入厂及厂区照明用电350米；厂区硬化900平方米，新建厂区400</t>
    </r>
    <r>
      <rPr>
        <sz val="10"/>
        <rFont val="Arial"/>
        <charset val="0"/>
      </rPr>
      <t>×</t>
    </r>
    <r>
      <rPr>
        <sz val="10"/>
        <rFont val="宋体"/>
        <charset val="134"/>
        <scheme val="minor"/>
      </rPr>
      <t>400矩形排水渠500米。</t>
    </r>
  </si>
  <si>
    <t>通过租赁托管方式，村集体每年有不低于6%的投资收益，制订收益分配方案，实行差异化分配，向脱贫户、监测户倾斜，通过收益分红、劳务用工，带动40户122名脱贫户(含监测对象)增收，预计年户增收1500元，年增加村集体收入2.1万元。</t>
  </si>
  <si>
    <t>元水村</t>
  </si>
  <si>
    <t>支持存储仓库配套设施建设</t>
  </si>
  <si>
    <t>②加工业</t>
  </si>
  <si>
    <t>2024年文川镇联合村智能温室大棚农业设施建设项目</t>
  </si>
  <si>
    <t>新建雾化种植产线2条，水肥一体化机井1口及配套设施；新建立体花卉培育产线一条；架设葡萄架长200米。</t>
  </si>
  <si>
    <t>项目属于经营性资产，资产所有权归村集体，通过租赁托管方式，村集体每年有不低于6%的投资收益，制订收益分配方案，实行差异化分配，向脱贫户、监测户倾斜，通过收益分红劳务用工带动45户98名脱贫户（含监测对象）增收，预计年户均增收1200元以上</t>
  </si>
  <si>
    <t>联合村</t>
  </si>
  <si>
    <t>支持农产品加工仓储设施建设</t>
  </si>
  <si>
    <t>2024年城固县二里镇勤俭村药材加工厂</t>
  </si>
  <si>
    <t>1、500型多功能斜方机1台；30吨打包机1台，6组ISP主机1台等设备。2、简易护栏400平方米。</t>
  </si>
  <si>
    <t>项目属于经营性资产，资产所有权归村集体，通过自主经营方式，村集体每年有不低于6%的投资收益，制订收益分配方案，实行差异化分配，向脱贫户、监测户倾斜，通过分红、劳务用工等方式，带动20户60名脱贫户（含监测对象）增收，预计年户均增收1000元。</t>
  </si>
  <si>
    <t>勤俭村</t>
  </si>
  <si>
    <t>支持药材加工厂建设</t>
  </si>
  <si>
    <t>2024年桔园镇市级乡村振兴示范村陈家湾村雷竹深加工车间及配套设施建设项目</t>
  </si>
  <si>
    <t>在陈家湾村雷竹园区旁边伏牛山下新建钢结构雷竹深加工车间、烘干车间、粮食烘干房约685平方米；修建化粪池1座、给排水管道70米，排水沟80米；配套沉泥井及污水检查井等;硬化加工车间面积1026平方米、院场地面硬化约1410平方米，厚0.22米；修建围墙约140米。</t>
  </si>
  <si>
    <t>项目属于经营性资产，资产所有权归村集体，通过租赁、自主经营，依托村股份经济合作社村集体每年有不低于6%的投资收益，制订收益分配实行差异化分配，向脱贫户、监测户倾斜，通过土地流转、劳务用工、收益分红等方式带动115户238名脱贫户（含监测对象）增收，预计年户均增收1000元以上。</t>
  </si>
  <si>
    <t>陈家湾村
李家堡村</t>
  </si>
  <si>
    <t>支持雷竹深加工车间及配套设施建设</t>
  </si>
  <si>
    <r>
      <rPr>
        <sz val="10"/>
        <rFont val="Times New Roman"/>
        <charset val="0"/>
      </rPr>
      <t>2024</t>
    </r>
    <r>
      <rPr>
        <sz val="10"/>
        <rFont val="宋体"/>
        <charset val="134"/>
      </rPr>
      <t>年城固县双溪镇西宫河村中药材加工建设项目</t>
    </r>
  </si>
  <si>
    <t>购置安装中药材加工设备1套、烘干机1台及晾晒场硬化400平方米</t>
  </si>
  <si>
    <r>
      <rPr>
        <sz val="10"/>
        <rFont val="宋体"/>
        <charset val="134"/>
      </rPr>
      <t>该项目属于经营性资产，资产所有权归村集体，通过自主经营方式，依托村经济合作社村集体每年有不低于</t>
    </r>
    <r>
      <rPr>
        <sz val="10"/>
        <rFont val="Times New Roman"/>
        <charset val="0"/>
      </rPr>
      <t>6%</t>
    </r>
    <r>
      <rPr>
        <sz val="10"/>
        <rFont val="宋体"/>
        <charset val="134"/>
      </rPr>
      <t>的投资收益，制订收益分配方案，实行差异化分配，向脱贫户、监测户倾斜，通过分红、劳务用工等方式，带动</t>
    </r>
    <r>
      <rPr>
        <sz val="10"/>
        <rFont val="Times New Roman"/>
        <charset val="0"/>
      </rPr>
      <t>90</t>
    </r>
    <r>
      <rPr>
        <sz val="10"/>
        <rFont val="宋体"/>
        <charset val="134"/>
      </rPr>
      <t>户188名脱贫户（含监测对象）增收，预计年户均增收</t>
    </r>
    <r>
      <rPr>
        <sz val="10"/>
        <rFont val="Times New Roman"/>
        <charset val="0"/>
      </rPr>
      <t>800</t>
    </r>
    <r>
      <rPr>
        <sz val="10"/>
        <rFont val="宋体"/>
        <charset val="134"/>
      </rPr>
      <t>元以上。</t>
    </r>
  </si>
  <si>
    <t>中药材加工</t>
  </si>
  <si>
    <t>2024年桔园镇李家堡村陈家湾村雷竹农副产品加工车间扩建项目</t>
  </si>
  <si>
    <t>项目属于经营性资产，资产所有权归村集体，通过自主经营，依托村经济合作社村集体每年有不低于6%的投资收益，制订收益分配实行差异化分配，向脱贫户、监测户倾斜，通过土地流转、劳务用工、收益分红等方式带动45户126名脱贫户（含监测对象）增收，预计年户均增收1000元以上。</t>
  </si>
  <si>
    <t>③市场建设和农村物流</t>
  </si>
  <si>
    <t>2024年城固县沙河营镇沙井社区物流建设项目</t>
  </si>
  <si>
    <t>新建标准化厂房1200平方米并配套相关设施等</t>
  </si>
  <si>
    <t>项目属于经营性资产，资产所有权归村集体，项目通过合作运营方式，村集体每年有不低于6%的投资收益，制订收益分配实行差异化分配，其中30%用于村集体发展，70%用于农户分红并向脱贫户、监测对象倾斜；通过分红、劳务用工等方式，带动46户111人脱贫户（含监测对象）增收，预计年户均增收900元以上。</t>
  </si>
  <si>
    <t>沙井社区</t>
  </si>
  <si>
    <t>支持物流建设</t>
  </si>
  <si>
    <t>2024年五堵镇农副产品交易市场建设项目</t>
  </si>
  <si>
    <t>拆除原钢构大棚建筑、破损硬化场地、破损排水沟；新建钢构交易大棚1200㎡；地面硬化1200平方米；交易台7处；地下排水管道200米等配套设施。</t>
  </si>
  <si>
    <r>
      <rPr>
        <sz val="10"/>
        <rFont val="宋体"/>
        <charset val="134"/>
      </rPr>
      <t>项目属于经营性资产，资产所有权归村集体，通过自主经营，依托村经济合作社村集体每年有不低于</t>
    </r>
    <r>
      <rPr>
        <sz val="10"/>
        <rFont val="Times New Roman"/>
        <charset val="0"/>
      </rPr>
      <t>6%</t>
    </r>
    <r>
      <rPr>
        <sz val="10"/>
        <rFont val="宋体"/>
        <charset val="134"/>
      </rPr>
      <t>的投资收益，制订收益分配实行差异化分配，向脱贫户、监测户倾斜，通过土地流转、劳务用工、收益分红等方式带动</t>
    </r>
    <r>
      <rPr>
        <sz val="10"/>
        <rFont val="Times New Roman"/>
        <charset val="0"/>
      </rPr>
      <t>145</t>
    </r>
    <r>
      <rPr>
        <sz val="10"/>
        <rFont val="宋体"/>
        <charset val="134"/>
      </rPr>
      <t>户</t>
    </r>
    <r>
      <rPr>
        <sz val="10"/>
        <rFont val="Times New Roman"/>
        <charset val="0"/>
      </rPr>
      <t>295</t>
    </r>
    <r>
      <rPr>
        <sz val="10"/>
        <rFont val="宋体"/>
        <charset val="134"/>
      </rPr>
      <t>名脱贫户（含监测对象）增收，预计年户均增收8</t>
    </r>
    <r>
      <rPr>
        <sz val="10"/>
        <rFont val="Times New Roman"/>
        <charset val="0"/>
      </rPr>
      <t>00</t>
    </r>
    <r>
      <rPr>
        <sz val="10"/>
        <rFont val="宋体"/>
        <charset val="134"/>
      </rPr>
      <t>元以上。</t>
    </r>
  </si>
  <si>
    <t>支持农副产品交易市场建设</t>
  </si>
  <si>
    <t>④品牌打造和展销平台</t>
  </si>
  <si>
    <t>3.配套设施项目</t>
  </si>
  <si>
    <t>①小型农田水利设施及产业配套基础设施建设</t>
  </si>
  <si>
    <t>2024年古路坝村中药材种植基地U型渠建设项目</t>
  </si>
  <si>
    <t>一组、二组、三组中药材种植基地铺设D40型U型渠共计4286米</t>
  </si>
  <si>
    <t>项目属于公益性资产，建成后资产所有权归村集体，由村集体进行后续管护，改善630户1903名农户其中脱贫户（含三类人群）171户513人生产生活条件</t>
  </si>
  <si>
    <t>2024年柳树店村猕猴桃种植基地灌溉渠建设项目</t>
  </si>
  <si>
    <t>猕猴桃种植基地：水毁渠堰修复硬化19处，共计长9600米，宽0.3米高0.3米，更换道路管涵4处长18米</t>
  </si>
  <si>
    <t>项目属于公益性资产，建成后资产所有权归村集体，由村集体进行后续管护，解决210户420名农户其中175户548名脱贫户（含监测对象）农田生产灌溉问题</t>
  </si>
  <si>
    <t>2024年石槽河村中药材种植基地渠堰建设项目</t>
  </si>
  <si>
    <t>新建中药材种植基地混凝土渠长2000米宽0.3米高0.4米；修复受损渠堰长1220米</t>
  </si>
  <si>
    <t>项目属于公益性资产，建成后资产所有权归村集体，由村集体进行后续管护，解决295户826名群众，其中242户689人脱贫户（含监测对象）农产品运输难问题。</t>
  </si>
  <si>
    <t>石槽河村</t>
  </si>
  <si>
    <t>2024年大坝村粮油种植基地灌溉渠建设项目</t>
  </si>
  <si>
    <t>粮油种植基地：硬化修复渠道长4600米，宽0.3米高0.3米，更换道路管涵4处长18米</t>
  </si>
  <si>
    <t>资项目属于公益性资产，建成后资产所有权归村集体，由村集体进行后续管护，解决224户620名农户其中156户508名脱贫户（含监测对象）农田生产灌溉问题</t>
  </si>
  <si>
    <r>
      <rPr>
        <sz val="10"/>
        <rFont val="Times New Roman"/>
        <charset val="0"/>
      </rPr>
      <t>2024</t>
    </r>
    <r>
      <rPr>
        <sz val="10"/>
        <rFont val="宋体"/>
        <charset val="134"/>
      </rPr>
      <t>年天明镇高标准农田建设县级财政配套资金及管护资金建设项目</t>
    </r>
  </si>
  <si>
    <r>
      <rPr>
        <sz val="10"/>
        <rFont val="宋体"/>
        <charset val="134"/>
      </rPr>
      <t>（</t>
    </r>
    <r>
      <rPr>
        <sz val="10"/>
        <rFont val="Times New Roman"/>
        <charset val="0"/>
      </rPr>
      <t>1</t>
    </r>
    <r>
      <rPr>
        <sz val="10"/>
        <rFont val="宋体"/>
        <charset val="134"/>
      </rPr>
      <t>）灌溉与排水：新建抽水站</t>
    </r>
    <r>
      <rPr>
        <sz val="10"/>
        <rFont val="Times New Roman"/>
        <charset val="0"/>
      </rPr>
      <t>3</t>
    </r>
    <r>
      <rPr>
        <sz val="10"/>
        <rFont val="宋体"/>
        <charset val="134"/>
      </rPr>
      <t>座，加固堰塘</t>
    </r>
    <r>
      <rPr>
        <sz val="10"/>
        <rFont val="Times New Roman"/>
        <charset val="0"/>
      </rPr>
      <t>33</t>
    </r>
    <r>
      <rPr>
        <sz val="10"/>
        <rFont val="宋体"/>
        <charset val="134"/>
      </rPr>
      <t>座，硬化灌溉渠道</t>
    </r>
    <r>
      <rPr>
        <sz val="10"/>
        <rFont val="Times New Roman"/>
        <charset val="0"/>
      </rPr>
      <t>30.23km</t>
    </r>
    <r>
      <rPr>
        <sz val="10"/>
        <rFont val="宋体"/>
        <charset val="134"/>
      </rPr>
      <t>、修建排水暗管</t>
    </r>
    <r>
      <rPr>
        <sz val="10"/>
        <rFont val="Times New Roman"/>
        <charset val="0"/>
      </rPr>
      <t>0.5km</t>
    </r>
    <r>
      <rPr>
        <sz val="10"/>
        <rFont val="宋体"/>
        <charset val="134"/>
      </rPr>
      <t>。</t>
    </r>
    <r>
      <rPr>
        <sz val="10"/>
        <rFont val="Times New Roman"/>
        <charset val="0"/>
      </rPr>
      <t xml:space="preserve">
</t>
    </r>
    <r>
      <rPr>
        <sz val="10"/>
        <rFont val="宋体"/>
        <charset val="134"/>
      </rPr>
      <t>（</t>
    </r>
    <r>
      <rPr>
        <sz val="10"/>
        <rFont val="Times New Roman"/>
        <charset val="0"/>
      </rPr>
      <t>2</t>
    </r>
    <r>
      <rPr>
        <sz val="10"/>
        <rFont val="宋体"/>
        <charset val="134"/>
      </rPr>
      <t>）田间道路：修建田间道路</t>
    </r>
    <r>
      <rPr>
        <sz val="10"/>
        <rFont val="Times New Roman"/>
        <charset val="0"/>
      </rPr>
      <t>26.9km</t>
    </r>
    <r>
      <rPr>
        <sz val="10"/>
        <rFont val="宋体"/>
        <charset val="134"/>
      </rPr>
      <t>，其中硬化道路</t>
    </r>
    <r>
      <rPr>
        <sz val="10"/>
        <rFont val="Times New Roman"/>
        <charset val="0"/>
      </rPr>
      <t>25.6km</t>
    </r>
    <r>
      <rPr>
        <sz val="10"/>
        <rFont val="宋体"/>
        <charset val="134"/>
      </rPr>
      <t>，砂石路道路</t>
    </r>
    <r>
      <rPr>
        <sz val="10"/>
        <rFont val="Times New Roman"/>
        <charset val="0"/>
      </rPr>
      <t>1.3km</t>
    </r>
    <r>
      <rPr>
        <sz val="10"/>
        <rFont val="宋体"/>
        <charset val="134"/>
      </rPr>
      <t>。</t>
    </r>
    <r>
      <rPr>
        <sz val="10"/>
        <rFont val="Times New Roman"/>
        <charset val="0"/>
      </rPr>
      <t xml:space="preserve">
</t>
    </r>
    <r>
      <rPr>
        <sz val="10"/>
        <rFont val="宋体"/>
        <charset val="134"/>
      </rPr>
      <t>（</t>
    </r>
    <r>
      <rPr>
        <sz val="10"/>
        <rFont val="Times New Roman"/>
        <charset val="0"/>
      </rPr>
      <t>3</t>
    </r>
    <r>
      <rPr>
        <sz val="10"/>
        <rFont val="宋体"/>
        <charset val="134"/>
      </rPr>
      <t>）土地平整：对</t>
    </r>
    <r>
      <rPr>
        <sz val="10"/>
        <rFont val="Times New Roman"/>
        <charset val="0"/>
      </rPr>
      <t>388.2</t>
    </r>
    <r>
      <rPr>
        <sz val="10"/>
        <rFont val="宋体"/>
        <charset val="134"/>
      </rPr>
      <t>亩基本农田进行土地细部整理、田块修筑、土地深翻。</t>
    </r>
    <r>
      <rPr>
        <sz val="10"/>
        <rFont val="Times New Roman"/>
        <charset val="0"/>
      </rPr>
      <t xml:space="preserve">
</t>
    </r>
    <r>
      <rPr>
        <sz val="10"/>
        <rFont val="宋体"/>
        <charset val="134"/>
      </rPr>
      <t>（</t>
    </r>
    <r>
      <rPr>
        <sz val="10"/>
        <rFont val="Times New Roman"/>
        <charset val="0"/>
      </rPr>
      <t>4</t>
    </r>
    <r>
      <rPr>
        <sz val="10"/>
        <rFont val="宋体"/>
        <charset val="134"/>
      </rPr>
      <t>）土壤改良：对</t>
    </r>
    <r>
      <rPr>
        <sz val="10"/>
        <rFont val="Times New Roman"/>
        <charset val="0"/>
      </rPr>
      <t>1</t>
    </r>
    <r>
      <rPr>
        <sz val="10"/>
        <rFont val="宋体"/>
        <charset val="134"/>
      </rPr>
      <t>万亩农田增施生物有机肥。</t>
    </r>
    <r>
      <rPr>
        <sz val="10"/>
        <rFont val="Times New Roman"/>
        <charset val="0"/>
      </rPr>
      <t xml:space="preserve">
</t>
    </r>
    <r>
      <rPr>
        <sz val="10"/>
        <rFont val="宋体"/>
        <charset val="134"/>
      </rPr>
      <t>（</t>
    </r>
    <r>
      <rPr>
        <sz val="10"/>
        <rFont val="Times New Roman"/>
        <charset val="0"/>
      </rPr>
      <t>5</t>
    </r>
    <r>
      <rPr>
        <sz val="10"/>
        <rFont val="宋体"/>
        <charset val="134"/>
      </rPr>
      <t>）科技推广措施：建立耕地质量检测点</t>
    </r>
    <r>
      <rPr>
        <sz val="10"/>
        <rFont val="Times New Roman"/>
        <charset val="0"/>
      </rPr>
      <t>10</t>
    </r>
    <r>
      <rPr>
        <sz val="10"/>
        <rFont val="宋体"/>
        <charset val="134"/>
      </rPr>
      <t>处，对项目区农户进行科技培训</t>
    </r>
    <r>
      <rPr>
        <sz val="10"/>
        <rFont val="Times New Roman"/>
        <charset val="0"/>
      </rPr>
      <t>1000</t>
    </r>
    <r>
      <rPr>
        <sz val="10"/>
        <rFont val="宋体"/>
        <charset val="134"/>
      </rPr>
      <t>人次。</t>
    </r>
    <r>
      <rPr>
        <sz val="10"/>
        <rFont val="Times New Roman"/>
        <charset val="0"/>
      </rPr>
      <t xml:space="preserve">
</t>
    </r>
    <r>
      <rPr>
        <sz val="10"/>
        <rFont val="宋体"/>
        <charset val="134"/>
      </rPr>
      <t>（</t>
    </r>
    <r>
      <rPr>
        <sz val="10"/>
        <rFont val="Times New Roman"/>
        <charset val="0"/>
      </rPr>
      <t>6</t>
    </r>
    <r>
      <rPr>
        <sz val="10"/>
        <rFont val="宋体"/>
        <charset val="134"/>
      </rPr>
      <t>）项目管护：对</t>
    </r>
    <r>
      <rPr>
        <sz val="10"/>
        <rFont val="Times New Roman"/>
        <charset val="0"/>
      </rPr>
      <t>1</t>
    </r>
    <r>
      <rPr>
        <sz val="10"/>
        <rFont val="宋体"/>
        <charset val="134"/>
      </rPr>
      <t>万亩高标准农田进行管护。</t>
    </r>
  </si>
  <si>
    <t>项目属于公益性资产，建成后资产所有权归村集体，由村集体进行后续管护，通过改善农田生产条件提高粮食产量，解决2200户4280名农户其中750户2105名脱贫户（含监测对象）稳产增收。</t>
  </si>
  <si>
    <t>城固县</t>
  </si>
  <si>
    <r>
      <rPr>
        <sz val="10"/>
        <rFont val="宋体"/>
        <charset val="134"/>
      </rPr>
      <t>农业</t>
    </r>
    <r>
      <rPr>
        <sz val="10"/>
        <rFont val="Times New Roman"/>
        <charset val="0"/>
      </rPr>
      <t xml:space="preserve">
</t>
    </r>
    <r>
      <rPr>
        <sz val="10"/>
        <rFont val="宋体"/>
        <charset val="134"/>
      </rPr>
      <t>农村局</t>
    </r>
  </si>
  <si>
    <r>
      <rPr>
        <sz val="10"/>
        <rFont val="Times New Roman"/>
        <charset val="0"/>
      </rPr>
      <t>2024</t>
    </r>
    <r>
      <rPr>
        <sz val="10"/>
        <rFont val="宋体"/>
        <charset val="134"/>
      </rPr>
      <t>年柳林镇水稻种植产业园区灌溉塘库砌护加固项目</t>
    </r>
  </si>
  <si>
    <t>砌护迎水坡长1500余米，高度5米，厚度20厘米</t>
  </si>
  <si>
    <t>项目属于公益性资产，建成后资产所有权归村集体，由村集体进行后续管护，解决1056户2750名群众其中脱贫户43户129人农田生产灌溉问题</t>
  </si>
  <si>
    <t>草坝岭村</t>
  </si>
  <si>
    <r>
      <rPr>
        <sz val="10"/>
        <rFont val="Times New Roman"/>
        <charset val="0"/>
      </rPr>
      <t>2024</t>
    </r>
    <r>
      <rPr>
        <sz val="10"/>
        <rFont val="宋体"/>
        <charset val="134"/>
      </rPr>
      <t>年双溪镇滥坝村水毁渠堰建设项目</t>
    </r>
  </si>
  <si>
    <r>
      <rPr>
        <sz val="10"/>
        <rFont val="宋体"/>
        <charset val="0"/>
      </rPr>
      <t>修复水毁小型拦水坝</t>
    </r>
    <r>
      <rPr>
        <sz val="10"/>
        <rFont val="Times New Roman"/>
        <charset val="0"/>
      </rPr>
      <t>8</t>
    </r>
    <r>
      <rPr>
        <sz val="10"/>
        <rFont val="宋体"/>
        <charset val="0"/>
      </rPr>
      <t>处，</t>
    </r>
    <r>
      <rPr>
        <sz val="10"/>
        <rFont val="Times New Roman"/>
        <charset val="0"/>
      </rPr>
      <t>130</t>
    </r>
    <r>
      <rPr>
        <sz val="10"/>
        <rFont val="宋体"/>
        <charset val="0"/>
      </rPr>
      <t>立方米。</t>
    </r>
  </si>
  <si>
    <r>
      <rPr>
        <sz val="10"/>
        <rFont val="宋体"/>
        <charset val="134"/>
      </rPr>
      <t>此项目属于公益性资产，建成后资产所有权归村集体，由村集体进行后续管护，解决990户2951名群众其中脱贫户（含监测对象）</t>
    </r>
    <r>
      <rPr>
        <sz val="10"/>
        <rFont val="Times New Roman"/>
        <charset val="0"/>
      </rPr>
      <t>65</t>
    </r>
    <r>
      <rPr>
        <sz val="10"/>
        <rFont val="宋体"/>
        <charset val="134"/>
      </rPr>
      <t>户136人农田灌溉、退水和交通条件，带动产业发展。</t>
    </r>
  </si>
  <si>
    <t>滥坝村</t>
  </si>
  <si>
    <r>
      <rPr>
        <sz val="10"/>
        <rFont val="Times New Roman"/>
        <charset val="0"/>
      </rPr>
      <t>2024</t>
    </r>
    <r>
      <rPr>
        <sz val="10"/>
        <rFont val="宋体"/>
        <charset val="134"/>
      </rPr>
      <t>年双溪镇韩家坝村灌溉渠堰建设项目</t>
    </r>
  </si>
  <si>
    <r>
      <rPr>
        <sz val="10"/>
        <rFont val="宋体"/>
        <charset val="134"/>
      </rPr>
      <t>一组修建</t>
    </r>
    <r>
      <rPr>
        <sz val="10"/>
        <rFont val="Times New Roman"/>
        <charset val="0"/>
      </rPr>
      <t>D30U</t>
    </r>
    <r>
      <rPr>
        <sz val="10"/>
        <rFont val="宋体"/>
        <charset val="134"/>
      </rPr>
      <t>型渠长</t>
    </r>
    <r>
      <rPr>
        <sz val="10"/>
        <rFont val="Times New Roman"/>
        <charset val="0"/>
      </rPr>
      <t>1000</t>
    </r>
    <r>
      <rPr>
        <sz val="10"/>
        <rFont val="宋体"/>
        <charset val="134"/>
      </rPr>
      <t>米，</t>
    </r>
    <r>
      <rPr>
        <sz val="10"/>
        <rFont val="Times New Roman"/>
        <charset val="0"/>
      </rPr>
      <t>10</t>
    </r>
    <r>
      <rPr>
        <sz val="10"/>
        <rFont val="宋体"/>
        <charset val="134"/>
      </rPr>
      <t>米长拦水坝</t>
    </r>
    <r>
      <rPr>
        <sz val="10"/>
        <rFont val="Times New Roman"/>
        <charset val="0"/>
      </rPr>
      <t>2</t>
    </r>
    <r>
      <rPr>
        <sz val="10"/>
        <rFont val="宋体"/>
        <charset val="134"/>
      </rPr>
      <t>处。</t>
    </r>
  </si>
  <si>
    <t>项目属于公益性资产，建成后资产所有权归村集体，由村集体进行后续管护，改善150户382名群众其中55户112名脱贫户水利设施灌溉条件</t>
  </si>
  <si>
    <t>韩家坝村</t>
  </si>
  <si>
    <r>
      <rPr>
        <sz val="10"/>
        <rFont val="Times New Roman"/>
        <charset val="0"/>
      </rPr>
      <t>2024</t>
    </r>
    <r>
      <rPr>
        <sz val="10"/>
        <rFont val="宋体"/>
        <charset val="134"/>
      </rPr>
      <t>年城固县沙河营镇建安村蔬菜种植基地渠系建设项目</t>
    </r>
  </si>
  <si>
    <t>在建安村蔬菜种植基地建设U60型渠长340米，U40型渠长301米，U30型渠长80米；对玉祥天然气背后道路路肩墙进行砌护，长120米、高2-3米、厚0.5米；在建安村2组、袁家营村3组、张家嘴村5组、刘叶村3组、沙井社区5组、郑家营村后坝分别新建灌溉机井1口及配套设施。</t>
  </si>
  <si>
    <r>
      <rPr>
        <sz val="10"/>
        <rFont val="宋体"/>
        <charset val="134"/>
      </rPr>
      <t>项目属于公益性资产，建成后资产所有权归村集体，由村集体进行后续管护，改善</t>
    </r>
    <r>
      <rPr>
        <sz val="10"/>
        <rFont val="Times New Roman"/>
        <charset val="0"/>
      </rPr>
      <t>1663</t>
    </r>
    <r>
      <rPr>
        <sz val="10"/>
        <rFont val="宋体"/>
        <charset val="134"/>
      </rPr>
      <t>名群众，其中脱贫户（含监测对象）</t>
    </r>
    <r>
      <rPr>
        <sz val="10"/>
        <rFont val="Times New Roman"/>
        <charset val="0"/>
      </rPr>
      <t>31</t>
    </r>
    <r>
      <rPr>
        <sz val="10"/>
        <rFont val="宋体"/>
        <charset val="134"/>
      </rPr>
      <t>户</t>
    </r>
    <r>
      <rPr>
        <sz val="10"/>
        <rFont val="Times New Roman"/>
        <charset val="0"/>
      </rPr>
      <t>65</t>
    </r>
    <r>
      <rPr>
        <sz val="10"/>
        <rFont val="宋体"/>
        <charset val="134"/>
      </rPr>
      <t>人生产灌溉条件</t>
    </r>
  </si>
  <si>
    <t>建安村</t>
  </si>
  <si>
    <r>
      <rPr>
        <sz val="10"/>
        <rFont val="Times New Roman"/>
        <charset val="0"/>
      </rPr>
      <t>2024</t>
    </r>
    <r>
      <rPr>
        <sz val="10"/>
        <rFont val="宋体"/>
        <charset val="134"/>
      </rPr>
      <t>年上元观镇乐丰村农田水利设施建设项目</t>
    </r>
  </si>
  <si>
    <r>
      <rPr>
        <sz val="10"/>
        <rFont val="宋体"/>
        <charset val="134"/>
      </rPr>
      <t>铺设</t>
    </r>
    <r>
      <rPr>
        <sz val="10"/>
        <rFont val="Times New Roman"/>
        <charset val="0"/>
      </rPr>
      <t>D60U</t>
    </r>
    <r>
      <rPr>
        <sz val="10"/>
        <rFont val="宋体"/>
        <charset val="134"/>
      </rPr>
      <t>型渠长</t>
    </r>
    <r>
      <rPr>
        <sz val="10"/>
        <rFont val="Times New Roman"/>
        <charset val="0"/>
      </rPr>
      <t>840</t>
    </r>
    <r>
      <rPr>
        <sz val="10"/>
        <rFont val="宋体"/>
        <charset val="0"/>
      </rPr>
      <t>米并加盖盖板</t>
    </r>
  </si>
  <si>
    <r>
      <rPr>
        <sz val="10"/>
        <rFont val="宋体"/>
        <charset val="134"/>
      </rPr>
      <t>项目属于公益性资产，建成后资产归村集体，由村集体后续管护，解决</t>
    </r>
    <r>
      <rPr>
        <sz val="10"/>
        <rFont val="Times New Roman"/>
        <charset val="0"/>
      </rPr>
      <t>506</t>
    </r>
    <r>
      <rPr>
        <sz val="10"/>
        <rFont val="宋体"/>
        <charset val="134"/>
      </rPr>
      <t>户</t>
    </r>
    <r>
      <rPr>
        <sz val="10"/>
        <rFont val="Times New Roman"/>
        <charset val="0"/>
      </rPr>
      <t>1564</t>
    </r>
    <r>
      <rPr>
        <sz val="10"/>
        <rFont val="宋体"/>
        <charset val="134"/>
      </rPr>
      <t>名农户其中脱贫户（含监测对象）</t>
    </r>
    <r>
      <rPr>
        <sz val="10"/>
        <rFont val="Times New Roman"/>
        <charset val="0"/>
      </rPr>
      <t>45</t>
    </r>
    <r>
      <rPr>
        <sz val="10"/>
        <rFont val="宋体"/>
        <charset val="134"/>
      </rPr>
      <t>户</t>
    </r>
    <r>
      <rPr>
        <sz val="10"/>
        <rFont val="Times New Roman"/>
        <charset val="0"/>
      </rPr>
      <t>139</t>
    </r>
    <r>
      <rPr>
        <sz val="10"/>
        <rFont val="宋体"/>
        <charset val="134"/>
      </rPr>
      <t>人农田水利设施灌溉问题</t>
    </r>
  </si>
  <si>
    <t>乐丰村</t>
  </si>
  <si>
    <t>②产业园（区）</t>
  </si>
  <si>
    <t>2024年龙王庙社区稻鱼养殖产业路建设项目</t>
  </si>
  <si>
    <t>加宽硬化316国道至稻鱼养殖基地道路长400米，加宽2米，厚0.18米。</t>
  </si>
  <si>
    <t>项目属于公益性资产，建成后资产所有权归村集体，由村集体进行后续管护，带动1651户5103名群众，其中63户114名脱贫户解决农产品运输难问题。</t>
  </si>
  <si>
    <t>龙王庙社区</t>
  </si>
  <si>
    <t>2024年龙头社区大湾沟柑桔产业园区主干道路硬化项目</t>
  </si>
  <si>
    <r>
      <rPr>
        <sz val="10"/>
        <rFont val="宋体"/>
        <charset val="134"/>
      </rPr>
      <t>硬化</t>
    </r>
    <r>
      <rPr>
        <sz val="10"/>
        <rFont val="Times New Roman"/>
        <charset val="0"/>
      </rPr>
      <t>11-14</t>
    </r>
    <r>
      <rPr>
        <sz val="10"/>
        <rFont val="宋体"/>
        <charset val="134"/>
      </rPr>
      <t>组大湾沟柑桔产业园区主干道路</t>
    </r>
    <r>
      <rPr>
        <sz val="10"/>
        <rFont val="Times New Roman"/>
        <charset val="0"/>
      </rPr>
      <t>3534</t>
    </r>
    <r>
      <rPr>
        <sz val="10"/>
        <rFont val="宋体"/>
        <charset val="134"/>
      </rPr>
      <t>米，其中：</t>
    </r>
    <r>
      <rPr>
        <sz val="10"/>
        <rFont val="Times New Roman"/>
        <charset val="0"/>
      </rPr>
      <t>2952</t>
    </r>
    <r>
      <rPr>
        <sz val="10"/>
        <rFont val="宋体"/>
        <charset val="134"/>
      </rPr>
      <t>米路宽</t>
    </r>
    <r>
      <rPr>
        <sz val="10"/>
        <rFont val="Times New Roman"/>
        <charset val="0"/>
      </rPr>
      <t>3</t>
    </r>
    <r>
      <rPr>
        <sz val="10"/>
        <rFont val="宋体"/>
        <charset val="134"/>
      </rPr>
      <t>米，厚度</t>
    </r>
    <r>
      <rPr>
        <sz val="10"/>
        <rFont val="Times New Roman"/>
        <charset val="0"/>
      </rPr>
      <t>0.18</t>
    </r>
    <r>
      <rPr>
        <sz val="10"/>
        <rFont val="宋体"/>
        <charset val="134"/>
      </rPr>
      <t>米；</t>
    </r>
    <r>
      <rPr>
        <sz val="10"/>
        <rFont val="Times New Roman"/>
        <charset val="0"/>
      </rPr>
      <t>852</t>
    </r>
    <r>
      <rPr>
        <sz val="10"/>
        <rFont val="宋体"/>
        <charset val="134"/>
      </rPr>
      <t>米路宽</t>
    </r>
    <r>
      <rPr>
        <sz val="10"/>
        <rFont val="Times New Roman"/>
        <charset val="0"/>
      </rPr>
      <t>4</t>
    </r>
    <r>
      <rPr>
        <sz val="10"/>
        <rFont val="宋体"/>
        <charset val="134"/>
      </rPr>
      <t>米，厚度</t>
    </r>
    <r>
      <rPr>
        <sz val="10"/>
        <rFont val="Times New Roman"/>
        <charset val="0"/>
      </rPr>
      <t>0.18</t>
    </r>
    <r>
      <rPr>
        <sz val="10"/>
        <rFont val="宋体"/>
        <charset val="134"/>
      </rPr>
      <t>米，浆砌石挡土墙</t>
    </r>
    <r>
      <rPr>
        <sz val="10"/>
        <rFont val="Times New Roman"/>
        <charset val="0"/>
      </rPr>
      <t>624</t>
    </r>
    <r>
      <rPr>
        <sz val="10"/>
        <rFont val="宋体"/>
        <charset val="134"/>
      </rPr>
      <t>立方米。</t>
    </r>
  </si>
  <si>
    <t>项目属于公益性资产，建成后资产所有权归村集体，由村集体进行后续管护，解决290户1020名群众，其中15户53人脱贫户（含监测对象）农产品运输难问题</t>
  </si>
  <si>
    <t>2024年熊家营村稻渔综合种养产业园建设项目</t>
  </si>
  <si>
    <t>熊家营村稻渔综合种养产业园区配套设施建设：新建园区道路5条，3.5米宽，共计2.2公里；排洪渠道1公里，采用80U型渠建设。</t>
  </si>
  <si>
    <t>项目属于公益性资产，建成后资产所有权归村集体，由村集体进行后续管护，解决85户207名群众，其中11户24人脱贫户（含监测对象）农产品运输难问题</t>
  </si>
  <si>
    <t>熊家营村</t>
  </si>
  <si>
    <t>2024年朱家坎村树莓产业园道路硬化项目</t>
  </si>
  <si>
    <t>二组铁路洞至西坝树莓园道路硬化长3780米、宽2.5米、厚0.18米；护坡砌护126立方米。</t>
  </si>
  <si>
    <t>项目属于公益性资产，建成后资产所有权归村集体，由村集体进行后续管护，解决144户452名群众，其中47户120人脱贫户（含监测对象）农产品运输难问题</t>
  </si>
  <si>
    <t>朱家坎社区</t>
  </si>
  <si>
    <t>2024年后湾社区雷竹产业园区道路硬化项目</t>
  </si>
  <si>
    <t>硬化通往雷竹产业园道路长3.5公里、宽4米、厚0.18米。</t>
  </si>
  <si>
    <t>项目属于公益性资产，建成后资产所有权归村集体，由村集体进行后续管护，解决210名农户其中脱贫户（含监测对象）20户48人农产品运输难的问题。</t>
  </si>
  <si>
    <t>后湾社区</t>
  </si>
  <si>
    <t>2024年张家桥村柑桔产业园区道路硬化项目</t>
  </si>
  <si>
    <t>张家桥村一组、七组、九组、十组连片柑桔产业园区道路硬化长1800米、宽3.5米、厚0.18米。</t>
  </si>
  <si>
    <t>项目属于公益性资产，建成后资产所有权归村集体，由村集体进行后续管护，解决278名农户其中脱贫户（含监测对象）35户101人农产品运输难的问题。</t>
  </si>
  <si>
    <t>张家桥村</t>
  </si>
  <si>
    <t>2024年张家湾村柑桔产业园道路硬化项目</t>
  </si>
  <si>
    <t>柑桔产业道路硬化总长1800米宽3米，厚度0.18米（其中一组长200米，二组长200米，三组长700米，四组长700米）。</t>
  </si>
  <si>
    <t>项目属于公益性资产，建成后资产所有权归村集体，由村集体进行后续管护，解决684户农户其中脱贫户（含监测对象）24户71人农产品运输难的问题。</t>
  </si>
  <si>
    <t>张家湾村</t>
  </si>
  <si>
    <t>2024年升仙村柑桔产业园区道路硬化项目</t>
  </si>
  <si>
    <t>硬化二、三、四组柑桔产业园区道路长1900米、宽3.5米、厚0.18米；六、七组柑桔产业园区道路长1000米、宽3米、厚0.18米</t>
  </si>
  <si>
    <t>项目属于公益性资产，建成后资产所有权归村集体，由村集体进行后续管护，解决320户1120名农户其中20户65名脱贫户（含监测对象）农产品运输难问题</t>
  </si>
  <si>
    <t>升仙村</t>
  </si>
  <si>
    <r>
      <rPr>
        <sz val="10"/>
        <rFont val="Times New Roman"/>
        <charset val="0"/>
      </rPr>
      <t>2024</t>
    </r>
    <r>
      <rPr>
        <sz val="10"/>
        <rFont val="宋体"/>
        <charset val="134"/>
      </rPr>
      <t>年城固县文川镇毛岭村柑桔产业园区道路硬化项目</t>
    </r>
  </si>
  <si>
    <t>硬化十组柑桔产业园区道路长733米，宽度2-3米，厚度0.18米；路基砂石垫层575米；砌护道路挡墙长300米，砖砌体78立方；新建灌溉机井1眼，口径0.6米，深度100米，抽水配套设施1套，铺设输水管道长360米，新建泵房10平米。</t>
  </si>
  <si>
    <t>项目属于公益性资产，建成后资产所有权归村集体，由村集体进行后续管护，解决296户526群众其中脱贫户(监测户)103户186名群众农产品运输难问题。</t>
  </si>
  <si>
    <t>毛岭村</t>
  </si>
  <si>
    <r>
      <rPr>
        <sz val="10"/>
        <rFont val="Times New Roman"/>
        <charset val="0"/>
      </rPr>
      <t>2024</t>
    </r>
    <r>
      <rPr>
        <sz val="10"/>
        <rFont val="宋体"/>
        <charset val="134"/>
      </rPr>
      <t>年城固县龙头镇稻渔综合种养核心区产业配套设施建设项目</t>
    </r>
  </si>
  <si>
    <t>新建稻渔种养区道路约480平方米，临水地段修砌浆砌石挡墙约120立方米；配套修建排水等设施。</t>
  </si>
  <si>
    <t>项目属于公益性资产，资产所有权归村集体，通过自主经营，由村集体进行后续管护，提高新光村890户2430名群众，其中脱贫户、监测对象：95户228人生产生活条件，促进龙头镇稻渔综合种养核心区农旅集合发展。</t>
  </si>
  <si>
    <t>新光村</t>
  </si>
  <si>
    <r>
      <rPr>
        <sz val="10"/>
        <rFont val="Times New Roman"/>
        <charset val="0"/>
      </rPr>
      <t>2024</t>
    </r>
    <r>
      <rPr>
        <sz val="10"/>
        <rFont val="宋体"/>
        <charset val="134"/>
      </rPr>
      <t>年柳林镇草坝岭村乡村旅游道路修复项目</t>
    </r>
  </si>
  <si>
    <r>
      <rPr>
        <sz val="10"/>
        <rFont val="宋体"/>
        <charset val="134"/>
      </rPr>
      <t>乡村旅游道路修复；</t>
    </r>
    <r>
      <rPr>
        <sz val="10"/>
        <rFont val="Times New Roman"/>
        <charset val="0"/>
      </rPr>
      <t xml:space="preserve">  1</t>
    </r>
    <r>
      <rPr>
        <sz val="10"/>
        <rFont val="宋体"/>
        <charset val="134"/>
      </rPr>
      <t>.毛石混凝土梯形挡墙长</t>
    </r>
    <r>
      <rPr>
        <sz val="10"/>
        <rFont val="Times New Roman"/>
        <charset val="0"/>
      </rPr>
      <t>300</t>
    </r>
    <r>
      <rPr>
        <sz val="10"/>
        <rFont val="宋体"/>
        <charset val="134"/>
      </rPr>
      <t>米、高</t>
    </r>
    <r>
      <rPr>
        <sz val="10"/>
        <rFont val="Times New Roman"/>
        <charset val="0"/>
      </rPr>
      <t xml:space="preserve"> 8</t>
    </r>
    <r>
      <rPr>
        <sz val="10"/>
        <rFont val="宋体"/>
        <charset val="134"/>
      </rPr>
      <t>米、厚</t>
    </r>
    <r>
      <rPr>
        <sz val="10"/>
        <rFont val="Times New Roman"/>
        <charset val="0"/>
      </rPr>
      <t xml:space="preserve"> 1.5</t>
    </r>
    <r>
      <rPr>
        <sz val="10"/>
        <rFont val="宋体"/>
        <charset val="134"/>
      </rPr>
      <t>至</t>
    </r>
    <r>
      <rPr>
        <sz val="10"/>
        <rFont val="Times New Roman"/>
        <charset val="0"/>
      </rPr>
      <t>3.2</t>
    </r>
    <r>
      <rPr>
        <sz val="10"/>
        <rFont val="宋体"/>
        <charset val="134"/>
      </rPr>
      <t>米；</t>
    </r>
    <r>
      <rPr>
        <sz val="10"/>
        <rFont val="Times New Roman"/>
        <charset val="0"/>
      </rPr>
      <t>2</t>
    </r>
    <r>
      <rPr>
        <sz val="10"/>
        <rFont val="宋体"/>
        <charset val="134"/>
      </rPr>
      <t>.片石挡土墙</t>
    </r>
    <r>
      <rPr>
        <sz val="10"/>
        <rFont val="Times New Roman"/>
        <charset val="0"/>
      </rPr>
      <t>300</t>
    </r>
    <r>
      <rPr>
        <sz val="10"/>
        <rFont val="宋体"/>
        <charset val="134"/>
      </rPr>
      <t>米，高</t>
    </r>
    <r>
      <rPr>
        <sz val="10"/>
        <rFont val="Times New Roman"/>
        <charset val="0"/>
      </rPr>
      <t>2.6</t>
    </r>
    <r>
      <rPr>
        <sz val="10"/>
        <rFont val="宋体"/>
        <charset val="134"/>
      </rPr>
      <t>米、宽</t>
    </r>
    <r>
      <rPr>
        <sz val="10"/>
        <rFont val="Times New Roman"/>
        <charset val="0"/>
      </rPr>
      <t>0.8</t>
    </r>
    <r>
      <rPr>
        <sz val="10"/>
        <rFont val="宋体"/>
        <charset val="134"/>
      </rPr>
      <t>米</t>
    </r>
  </si>
  <si>
    <r>
      <rPr>
        <sz val="10"/>
        <rFont val="宋体"/>
        <charset val="134"/>
      </rPr>
      <t>项目属于公益性资产，建成后资产所有权归村集体，由村集体进行后续管护，解决6</t>
    </r>
    <r>
      <rPr>
        <sz val="10"/>
        <rFont val="Times New Roman"/>
        <charset val="0"/>
      </rPr>
      <t>30</t>
    </r>
    <r>
      <rPr>
        <sz val="10"/>
        <rFont val="宋体"/>
        <charset val="134"/>
      </rPr>
      <t>户1420名群众其中</t>
    </r>
    <r>
      <rPr>
        <sz val="10"/>
        <rFont val="Times New Roman"/>
        <charset val="0"/>
      </rPr>
      <t>35</t>
    </r>
    <r>
      <rPr>
        <sz val="10"/>
        <rFont val="宋体"/>
        <charset val="134"/>
      </rPr>
      <t>户88名脱贫户生产生活交通条件</t>
    </r>
  </si>
  <si>
    <r>
      <rPr>
        <sz val="10"/>
        <rFont val="Times New Roman"/>
        <charset val="0"/>
      </rPr>
      <t>2024</t>
    </r>
    <r>
      <rPr>
        <sz val="10"/>
        <rFont val="宋体"/>
        <charset val="134"/>
      </rPr>
      <t>年柳林镇草坝岭村乡村旅游道路建设项目</t>
    </r>
  </si>
  <si>
    <t>乡村旅游道路建设； 1.道路铺沥青路面长281米、宽7.5米、厚0.62米（其中水稳层0.54米、沥青0.08米）；2.道路两侧基本绿化600平方米。</t>
  </si>
  <si>
    <r>
      <rPr>
        <sz val="10"/>
        <rFont val="宋体"/>
        <charset val="134"/>
      </rPr>
      <t>项目属于公益性资产，建成后资产所有权归村集体，由村集体进行后续管护，解决</t>
    </r>
    <r>
      <rPr>
        <sz val="10"/>
        <rFont val="Times New Roman"/>
        <charset val="0"/>
      </rPr>
      <t>231</t>
    </r>
    <r>
      <rPr>
        <sz val="10"/>
        <rFont val="宋体"/>
        <charset val="134"/>
      </rPr>
      <t>户580名群众</t>
    </r>
    <r>
      <rPr>
        <sz val="10"/>
        <rFont val="Times New Roman"/>
        <charset val="0"/>
      </rPr>
      <t>33</t>
    </r>
    <r>
      <rPr>
        <sz val="10"/>
        <rFont val="宋体"/>
        <charset val="134"/>
      </rPr>
      <t>户脱贫户78名群众生产生活交通条件</t>
    </r>
  </si>
  <si>
    <r>
      <rPr>
        <sz val="10"/>
        <rFont val="Times New Roman"/>
        <charset val="0"/>
      </rPr>
      <t>2024</t>
    </r>
    <r>
      <rPr>
        <sz val="10"/>
        <rFont val="宋体"/>
        <charset val="134"/>
      </rPr>
      <t>年城固县老庄镇赵家坡村柑桔产业园区道路硬化项目</t>
    </r>
  </si>
  <si>
    <t>硬化柑桔产业园区道路长3048米，宽2-3.5米，厚0.18米。</t>
  </si>
  <si>
    <r>
      <rPr>
        <sz val="10"/>
        <rFont val="宋体"/>
        <charset val="134"/>
      </rPr>
      <t>项目属于公益性资产，建成后资产所有权归村集体，由村集体进行后续管护，解决</t>
    </r>
    <r>
      <rPr>
        <sz val="10"/>
        <rFont val="Times New Roman"/>
        <charset val="0"/>
      </rPr>
      <t>296</t>
    </r>
    <r>
      <rPr>
        <sz val="10"/>
        <rFont val="宋体"/>
        <charset val="134"/>
      </rPr>
      <t>户群众其中脱贫户</t>
    </r>
    <r>
      <rPr>
        <sz val="10"/>
        <rFont val="Times New Roman"/>
        <charset val="0"/>
      </rPr>
      <t>(</t>
    </r>
    <r>
      <rPr>
        <sz val="10"/>
        <rFont val="宋体"/>
        <charset val="134"/>
      </rPr>
      <t>监测户</t>
    </r>
    <r>
      <rPr>
        <sz val="10"/>
        <rFont val="Times New Roman"/>
        <charset val="0"/>
      </rPr>
      <t>)50</t>
    </r>
    <r>
      <rPr>
        <sz val="10"/>
        <rFont val="宋体"/>
        <charset val="134"/>
      </rPr>
      <t>户</t>
    </r>
    <r>
      <rPr>
        <sz val="10"/>
        <rFont val="Times New Roman"/>
        <charset val="0"/>
      </rPr>
      <t>186</t>
    </r>
    <r>
      <rPr>
        <sz val="10"/>
        <rFont val="宋体"/>
        <charset val="134"/>
      </rPr>
      <t>人农产品运输难问题。</t>
    </r>
  </si>
  <si>
    <t>赵家坡村</t>
  </si>
  <si>
    <t>资金已拔付村经济合作社，项目正在招投标</t>
  </si>
  <si>
    <r>
      <rPr>
        <sz val="10"/>
        <rFont val="Times New Roman"/>
        <charset val="0"/>
      </rPr>
      <t>2024</t>
    </r>
    <r>
      <rPr>
        <sz val="10"/>
        <rFont val="宋体"/>
        <charset val="134"/>
      </rPr>
      <t>年盐井村淫羊藿种植基地道路及桥梁建设项目</t>
    </r>
  </si>
  <si>
    <t>新建道路拓宽长856米、路面宽3.5米，路基宽4.5米、水温层厚0.15米、路面硬化长856千米、厚0.18米，产业生产路长400米、0.8米宽的步道一处，步道320㎡，晾晒场700㎡，新建桥梁一处全长36.04m、宽7.5（0.5+6+0.5m）简支梁桥。桥梁上部结构采用（3-10）m工厂预制后张法预应力空心板梁，下部结构采用轻型薄壁桥墩，U型重力式桥台，基础采用钻孔灌注桩基础。桩长18米涵洞2处（DN600钢筋混凝土管、长10米），边坡砌护80米（200立方米），引水渠修复(浆砌石砌护高3.5米、长10米)。</t>
  </si>
  <si>
    <t>项目属于公益性资产，建成后资产所有权归村集体，由社区集体进行后续管护，改善90户315人，其中脱贫户（含监测对象）45户145人生产生活交通出行条件。</t>
  </si>
  <si>
    <r>
      <rPr>
        <sz val="10"/>
        <rFont val="Times New Roman"/>
        <charset val="0"/>
      </rPr>
      <t>2024</t>
    </r>
    <r>
      <rPr>
        <sz val="10"/>
        <rFont val="宋体"/>
        <charset val="134"/>
      </rPr>
      <t>年城固县天明镇三化村茶园基地道路硬化设项目</t>
    </r>
  </si>
  <si>
    <t>硬化茶园基地道路长600米，宽4米，厚0.18米，茶叶收售区硬化800平方米等</t>
  </si>
  <si>
    <r>
      <rPr>
        <sz val="10"/>
        <rFont val="宋体"/>
        <charset val="134"/>
      </rPr>
      <t>项目属于公益性资产，建成后资产所有权归村集体，由村集体进行后续管护，改善</t>
    </r>
    <r>
      <rPr>
        <sz val="10"/>
        <rFont val="Times New Roman"/>
        <charset val="0"/>
      </rPr>
      <t>123</t>
    </r>
    <r>
      <rPr>
        <sz val="10"/>
        <rFont val="宋体"/>
        <charset val="134"/>
      </rPr>
      <t>户</t>
    </r>
    <r>
      <rPr>
        <sz val="10"/>
        <rFont val="Times New Roman"/>
        <charset val="0"/>
      </rPr>
      <t>380</t>
    </r>
    <r>
      <rPr>
        <sz val="10"/>
        <rFont val="宋体"/>
        <charset val="134"/>
      </rPr>
      <t>人，其中脱贫户</t>
    </r>
    <r>
      <rPr>
        <sz val="10"/>
        <rFont val="Times New Roman"/>
        <charset val="0"/>
      </rPr>
      <t>55</t>
    </r>
    <r>
      <rPr>
        <sz val="10"/>
        <rFont val="宋体"/>
        <charset val="134"/>
      </rPr>
      <t>户</t>
    </r>
    <r>
      <rPr>
        <sz val="10"/>
        <rFont val="Times New Roman"/>
        <charset val="0"/>
      </rPr>
      <t>142</t>
    </r>
    <r>
      <rPr>
        <sz val="10"/>
        <rFont val="宋体"/>
        <charset val="134"/>
      </rPr>
      <t>人出行农产品运输难的问题</t>
    </r>
  </si>
  <si>
    <r>
      <rPr>
        <sz val="10"/>
        <rFont val="Times New Roman"/>
        <charset val="0"/>
      </rPr>
      <t>2024</t>
    </r>
    <r>
      <rPr>
        <sz val="10"/>
        <rFont val="宋体"/>
        <charset val="134"/>
      </rPr>
      <t>年城固县天明镇高坝村中药材种植基地道路拓宽硬化项目</t>
    </r>
  </si>
  <si>
    <t>新建中药材种植基地产业道路2800米，宽3.5米，厚0.18米。DN600穿河堤排水涵洞40米。</t>
  </si>
  <si>
    <t>项目属于公益性资产，建成后资产所有权归村集体，由村集体进行后续管护，改善55户156名农户，其中脱贫户32户96人农产品运输难的问题</t>
  </si>
  <si>
    <t>高坝村</t>
  </si>
  <si>
    <r>
      <rPr>
        <sz val="10"/>
        <rFont val="Times New Roman"/>
        <charset val="0"/>
      </rPr>
      <t>2024</t>
    </r>
    <r>
      <rPr>
        <sz val="10"/>
        <rFont val="宋体"/>
        <charset val="134"/>
      </rPr>
      <t>年五堵镇宗湾社区中药材种植产业基地道路硬化项目</t>
    </r>
  </si>
  <si>
    <t>硬化中药材种植基地道路；1. 三组寨沟道路硬化长1000米、宽3.5米，厚0.15米；2. 四组魏家垭豁至石头湾道路硬化长700米、宽3.5米、厚0.15米。</t>
  </si>
  <si>
    <t>项目属于公益性资产，建成后资产所有权归村集体，由村集体进行后续管护，解决103户332名群众，其中68户181人脱贫户（含监测对象）农产品运输难问题</t>
  </si>
  <si>
    <t>宗湾社区</t>
  </si>
  <si>
    <r>
      <rPr>
        <sz val="10"/>
        <rFont val="Times New Roman"/>
        <charset val="0"/>
      </rPr>
      <t>2024</t>
    </r>
    <r>
      <rPr>
        <sz val="10"/>
        <rFont val="宋体"/>
        <charset val="134"/>
      </rPr>
      <t>年城固县双溪镇方家坡村养殖产业园区道路硬化项目</t>
    </r>
  </si>
  <si>
    <r>
      <rPr>
        <sz val="10"/>
        <rFont val="宋体"/>
        <charset val="134"/>
      </rPr>
      <t>硬化二组陈积昌家老庄基到养猪厂产业园区路面长</t>
    </r>
    <r>
      <rPr>
        <sz val="10"/>
        <rFont val="Times New Roman"/>
        <charset val="0"/>
      </rPr>
      <t>0.77</t>
    </r>
    <r>
      <rPr>
        <sz val="10"/>
        <rFont val="宋体"/>
        <charset val="134"/>
      </rPr>
      <t>㎞，宽</t>
    </r>
    <r>
      <rPr>
        <sz val="10"/>
        <rFont val="Times New Roman"/>
        <charset val="0"/>
      </rPr>
      <t>3.5</t>
    </r>
    <r>
      <rPr>
        <sz val="10"/>
        <rFont val="宋体"/>
        <charset val="134"/>
      </rPr>
      <t>米，厚0.18m路面</t>
    </r>
  </si>
  <si>
    <r>
      <rPr>
        <sz val="10"/>
        <rFont val="宋体"/>
        <charset val="134"/>
      </rPr>
      <t>项目属于公益性资产，建成后资产所有权归村集体，由村集体进行后续管护，解决</t>
    </r>
    <r>
      <rPr>
        <sz val="10"/>
        <rFont val="Times New Roman"/>
        <charset val="0"/>
      </rPr>
      <t>1</t>
    </r>
    <r>
      <rPr>
        <sz val="10"/>
        <rFont val="宋体"/>
        <charset val="134"/>
      </rPr>
      <t>65户</t>
    </r>
    <r>
      <rPr>
        <sz val="10"/>
        <rFont val="Times New Roman"/>
        <charset val="0"/>
      </rPr>
      <t>3</t>
    </r>
    <r>
      <rPr>
        <sz val="10"/>
        <rFont val="宋体"/>
        <charset val="134"/>
      </rPr>
      <t>32名农户其中脱贫户（含监测对象）</t>
    </r>
    <r>
      <rPr>
        <sz val="10"/>
        <rFont val="Times New Roman"/>
        <charset val="0"/>
      </rPr>
      <t>20</t>
    </r>
    <r>
      <rPr>
        <sz val="10"/>
        <rFont val="宋体"/>
        <charset val="134"/>
      </rPr>
      <t>户</t>
    </r>
    <r>
      <rPr>
        <sz val="10"/>
        <rFont val="Times New Roman"/>
        <charset val="0"/>
      </rPr>
      <t>68</t>
    </r>
    <r>
      <rPr>
        <sz val="10"/>
        <rFont val="宋体"/>
        <charset val="134"/>
      </rPr>
      <t>人农产品运输难的问题。</t>
    </r>
  </si>
  <si>
    <t>方家坡村</t>
  </si>
  <si>
    <t>县级配套资金未到位</t>
  </si>
  <si>
    <r>
      <rPr>
        <sz val="10"/>
        <rFont val="Times New Roman"/>
        <charset val="0"/>
      </rPr>
      <t>2024</t>
    </r>
    <r>
      <rPr>
        <sz val="10"/>
        <rFont val="宋体"/>
        <charset val="134"/>
      </rPr>
      <t>年度桔园镇余家湾村柑桔产业园区道路硬化项目</t>
    </r>
  </si>
  <si>
    <t>硬化柑桔产业园区道路长4068米（其中宽度2.5米道路长3621米，宽度2.0米道路长447米），厚0.18米。</t>
  </si>
  <si>
    <t>项目属于公益性资产，建成后资产所有权归村集体，由村集体进行后续管护，解决312户1720名群众其中脱贫户50户125人农产品运输难的问题</t>
  </si>
  <si>
    <t>余家湾村</t>
  </si>
  <si>
    <r>
      <rPr>
        <sz val="10"/>
        <rFont val="Times New Roman"/>
        <charset val="0"/>
      </rPr>
      <t>2024</t>
    </r>
    <r>
      <rPr>
        <sz val="10"/>
        <rFont val="宋体"/>
        <charset val="134"/>
      </rPr>
      <t>年莫爷庙村粮油及药材种植产业园区配套设施建设项目</t>
    </r>
  </si>
  <si>
    <t>莫爷庙村粮油及药材种植产业园区道路硬化长2000米，宽3.5米，厚0.18米</t>
  </si>
  <si>
    <t>项目属于公益性资产，建成后资产所有权归村集体，由村集体进行后续管护，改善720名群众其中脱贫户10户15人生产生活交通出行条件</t>
  </si>
  <si>
    <t>刘草坝村</t>
  </si>
  <si>
    <r>
      <rPr>
        <sz val="10"/>
        <rFont val="Times New Roman"/>
        <charset val="0"/>
      </rPr>
      <t>2024</t>
    </r>
    <r>
      <rPr>
        <sz val="10"/>
        <rFont val="宋体"/>
        <charset val="134"/>
      </rPr>
      <t>年刘草坝村雷竹产业基地道路硬化项目</t>
    </r>
  </si>
  <si>
    <t>硬化雷竹产业种植基地道路长2300米、宽3米、厚18公分。排水边沟2300米，错车台8处。</t>
  </si>
  <si>
    <t>乡村振兴局</t>
  </si>
  <si>
    <r>
      <rPr>
        <sz val="10"/>
        <rFont val="Times New Roman"/>
        <charset val="0"/>
      </rPr>
      <t>2024</t>
    </r>
    <r>
      <rPr>
        <sz val="10"/>
        <rFont val="宋体"/>
        <charset val="134"/>
      </rPr>
      <t>年原公镇田什字社区猕猴桃产业园建设项目</t>
    </r>
  </si>
  <si>
    <t>1.硬化猕猴挑园区道路建设390米，宽3.5米，厚度0.18米；
2.新建猕猴桃园区D60U型渠2000米。</t>
  </si>
  <si>
    <t>项目属于公益性资产，资产所有权归村集体，由村集体进行后续管护，通过分红、劳务用工等方式，解决275户820名群众，其中58户144人脱贫户（含监测对象）农产品运输难问题。</t>
  </si>
  <si>
    <t>田什字社区</t>
  </si>
  <si>
    <r>
      <rPr>
        <sz val="10"/>
        <rFont val="Times New Roman"/>
        <charset val="0"/>
      </rPr>
      <t>2024</t>
    </r>
    <r>
      <rPr>
        <sz val="10"/>
        <rFont val="宋体"/>
        <charset val="134"/>
      </rPr>
      <t>年度原公镇宝山村元胡种植基地道路硬化项目</t>
    </r>
  </si>
  <si>
    <t>硬化元胡种植基地道路长1030米，宽4米，厚0.18米，其中：中学路口至西高渠道路长450米；鹅儿堰至高铁桥洞长470米；中学路至原宝路长110米。</t>
  </si>
  <si>
    <t>项目属于公益性资产，建成后资产所有权归村集体，由村集体进行后续管护，解决652户1739名群众，其中47户114人脱贫户（含监测对象）农产品运输难的问题</t>
  </si>
  <si>
    <t>宝山村</t>
  </si>
  <si>
    <r>
      <rPr>
        <sz val="10"/>
        <rFont val="Times New Roman"/>
        <charset val="0"/>
      </rPr>
      <t>2024</t>
    </r>
    <r>
      <rPr>
        <sz val="10"/>
        <rFont val="宋体"/>
        <charset val="134"/>
      </rPr>
      <t>年上元观镇嵩山寺村食用菌种植基地道路硬化项目</t>
    </r>
  </si>
  <si>
    <t>硬化嵩山寺村毕七路经原养鸡厂至食用菌种植基地道路长2100米，宽3米，厚18厘米，配套建设30U型渠500米。</t>
  </si>
  <si>
    <t>项目属于公益性资产，建成后资产归村集体，由村集体后续管护，解决776户2732名农户其中脱贫户（含监测对象）79户219人农产品运输难的问题。</t>
  </si>
  <si>
    <t>嵩山寺村</t>
  </si>
  <si>
    <t>4.产业服务支撑项目</t>
  </si>
  <si>
    <t>①智慧农业</t>
  </si>
  <si>
    <t>②科技服务</t>
  </si>
  <si>
    <t>③人才培养</t>
  </si>
  <si>
    <t>④农业社会化服务</t>
  </si>
  <si>
    <t>2024年柳林镇孟家坪村农事服务中心</t>
  </si>
  <si>
    <t>拖拉机2台、旋耕机2台、精量播种施肥一体机2台、植保机1台、自动平整器2台、铝合金梯2台、开沟机2台、</t>
  </si>
  <si>
    <t>项目属于经营性资产，资产所有权归村集体，通过租赁托管方式，依托村经济合作社村集体每年有不低于6%的投资收益，制定收益分配方案，实行差异化分配，向脱贫户、监测对象倾斜，通过分红、劳务用工等方式，带动97户263名脱贫户（含监测对象）增收，预计年户均600元以上，同时增加村集体经济收入。</t>
  </si>
  <si>
    <t>孟家坪村</t>
  </si>
  <si>
    <t>支持农事服务中心建设</t>
  </si>
  <si>
    <t>2024年城固县博望街道办事处贺家桥村农事服务中心建设项目</t>
  </si>
  <si>
    <t>拖拉机2台、旋耕机2台、烘干塔1台、精量播种施肥一体机1台、植保机1台、自动平整器1台、铝合金梯4台、开沟机1台</t>
  </si>
  <si>
    <t>项目属于经营性资产，资产所有权归村集体，通过租赁托管方式，依托村经济合作社村集体每年有不低于6%的投资收益，制定收益分配方案，实行差异化分配，向脱贫户、监测对象倾斜，通过分红、劳务用工等方式，带动43户87脱贫户（含监测对象）增收，预计年户均600元以上，同时增加村集体经济收入。</t>
  </si>
  <si>
    <t>贺家桥村</t>
  </si>
  <si>
    <t>2024年度城固县老庄镇农事服务中心建设项目</t>
  </si>
  <si>
    <t>拖拉机2台、旋耕机2台、旋转开沟机1台、、精量播种施肥一体机2台、植保机2台、自动平整器2台、铝合金梯2台、开沟机2台、</t>
  </si>
  <si>
    <t>项目属于经营性资产，资产所有权归村集体，通过租赁托管方式，依托村经济合作社村集体每年有不低于6%的投资收益，制定收益分配方案，实行差异化分配，向脱贫户、监测对象倾斜，通过分红、劳务用工等方式，带动251户710名脱贫户（含监测对象）增收，预计年户均600元以上，同时增加村集体经济收入。</t>
  </si>
  <si>
    <t>双井村</t>
  </si>
  <si>
    <t>2024年城固县沙河营镇农事服务中心建设项目</t>
  </si>
  <si>
    <t>拖拉机3台、旋耕机3台、精量播种施肥一体机1台、植保机1台、铝合金梯4台、</t>
  </si>
  <si>
    <t>项目属于经营性资产，资产所有权归村集体，通过自主经营方式，村集体每年有不低于6%的投资收益，制订收益分配方案，实行差异化分配，向脱贫户、监测户倾斜，并通过劳务用工等方式，带动51户134名脱贫户（含监测对象）增加收入，预计年户均增收1200元以上。</t>
  </si>
  <si>
    <t>2024年城固县天明镇白云村壮大村集体经济农机服务建设项目</t>
  </si>
  <si>
    <t>拖拉机3台、旋耕机3台、翻转犁3台、精量播种施肥一体机1台、植保机1台、铝合金梯6台、割草机1台</t>
  </si>
  <si>
    <t>资产所有权归村集体，通过自主经营方式，村集体每年有不低于6%的投资收益，并通过收益分红方式带动83户158名脱贫户发展产业增收，预计年户均增收1500元，解决本村撂荒地200亩，为全村农户提供服务，节约农业生产成本。</t>
  </si>
  <si>
    <t>白云村</t>
  </si>
  <si>
    <t>2024年城固县文川镇农事服务中心建设项目</t>
  </si>
  <si>
    <t>拖拉机1台、旋耕机2台、翻转犁1台、插秧机1台、精量播种施肥一体机1台、植保机1台、自动平整器4台、玉米播种机1台、自走式履带旋耕机2台</t>
  </si>
  <si>
    <t>项目属经营性资产，资产所有权归集体，通过租赁托管方式，村集体每年不低于6%的投资收益，带动75户196名脱贫户（含监测对象）增加收入，预计年户均增收1200元</t>
  </si>
  <si>
    <t>文西村</t>
  </si>
  <si>
    <t>2024年城固县莲花街道办事处杜家漕社区农事服务中心建设项目</t>
  </si>
  <si>
    <t>拖拉机4台、旋耕机4台、植保机1台</t>
  </si>
  <si>
    <t>项目属于经营性资产，资产所有权归村集体，通过自主经营方式，村集体每年有不低于6%的投资收益，制订收益分配方案，实行差异化分配，向脱贫户、监测户倾斜，通过劳务用工等方式，带动58户161名脱贫户(含监测对象)增加收入，预计年户均增收1200元以上。</t>
  </si>
  <si>
    <t>杜家漕社区</t>
  </si>
  <si>
    <t>2024年城固县二里镇黄岗村农事服务中心建设项目</t>
  </si>
  <si>
    <t>拖拉机2台、旋耕机2台、精量播种施肥一体机1台、植保机2台、自走式履带旋耕机1台、收割机1台</t>
  </si>
  <si>
    <t>项目属于经营性资产，资产所有权归村集体，通过自主经营方式，村集体每年有不低于6%的投资收益，制订收益分配方案，实行差异化分配，向脱贫户、监测户倾斜，通过分红、劳务用工等方式，带动184户脱贫户（含监测对象）增收，预计年户均增收1100元。</t>
  </si>
  <si>
    <t>2024年城固县三合镇龙王庙社区农事服务中心建设项目</t>
  </si>
  <si>
    <t>拖拉机4台、旋耕机4台、植保机1台、开沟机5台、自走秸秆还田粉碎机14台</t>
  </si>
  <si>
    <t>该项目为经营性资产，资产所有权归村集体，通过租赁托管方式，村集体每年有不低于6%的投资收益，制订收益分配方案，并通过带动生产等方式，带动43户111名脱贫户(含监测对象)增加收入，预计年户均增收1200元</t>
  </si>
  <si>
    <t>2024年桔园镇农事服务中心建设项目</t>
  </si>
  <si>
    <t>拖拉机2台、旋耕机2台、植保机1台、自动平整器2台、铝合金梯2台、自走秸秆还田粉碎机1台、割草机2台、玉米秸秆回收打捆机2台</t>
  </si>
  <si>
    <t>该项目属于经营性资产，资产所有权归村集体，由村集体进行后续管护，通过劳务用工、资产租赁的方式带动72户148名脱贫户及监测对象，预计年户均增收900元。</t>
  </si>
  <si>
    <t>2024年度城固县原公镇田什字社区农事服务中心建设项目</t>
  </si>
  <si>
    <t>购买拖拉机2台、旋耕机2台、烘干塔2台、精量施肥机1台、精量播种机1台</t>
  </si>
  <si>
    <t>项目属于经营性资产，资产所有权归村集体，通过租赁托管方式，依托村经济合作社村集体每年有不低于6%的投资收益，制订收益分配方案，实行差异化分配，向脱贫户、监测户倾斜，通过分红、劳务用工等方式，带动45户106名脱贫户（含监测对象）增收，预计年户均增收500元以上。</t>
  </si>
  <si>
    <t>2024年董家营镇农事服务中心建设项目</t>
  </si>
  <si>
    <t>购买拖拉机2台、旋耕机2台、烘干塔1台、插秧机1台、育秧盘3000个</t>
  </si>
  <si>
    <t>项目属于经营性资产，资产所有权归村集体，通过自主经营方式，村集体每年有不低于6%的投资收益，制订收益分配方案，实行差异化分配，向脱贫户、监测户倾斜，通过劳务用工等方式，带动10817户32452名群众，其中脱贫户、监测对象741户2225名脱贫户增加收入，预计年户均增收1200元以上。</t>
  </si>
  <si>
    <t>2024年上元观镇农事服务中心建设项目</t>
  </si>
  <si>
    <t>购买拖拉机2台、旋耕机2台、翻转犁2台、烘干塔1台、精量播种机2台、手扶式带动力开沟机3台、秸秆粉碎机2台</t>
  </si>
  <si>
    <t>项目属于经营性资产，资产所有权归村集体，通过自主经营方式，村集体每年有不低于6%的投资收益，制订收益分配方案，实行差异化分配，向脱贫户、监测户倾斜，并通过劳务用工等方式，带动55户103名脱贫户（含监测对象）增加收入，预计年户均增收1200元以上。</t>
  </si>
  <si>
    <t>昝家庄村</t>
  </si>
  <si>
    <r>
      <rPr>
        <sz val="10"/>
        <rFont val="Times New Roman"/>
        <charset val="0"/>
      </rPr>
      <t>2024</t>
    </r>
    <r>
      <rPr>
        <sz val="10"/>
        <rFont val="宋体"/>
        <charset val="134"/>
      </rPr>
      <t>年城固县五堵镇农事服务中心建设项目</t>
    </r>
  </si>
  <si>
    <t>购置拖拉机4台、旋耕机4台、履带式旋耕机1台、开沟机1台、液压翻转犁3台、爬梯4副、水田整平器3台、割草机3台。</t>
  </si>
  <si>
    <t>孙坪村</t>
  </si>
  <si>
    <t>5.金融保险配套项目</t>
  </si>
  <si>
    <t>①小额贷款贴息</t>
  </si>
  <si>
    <t>2024年城固县脱贫人口小额信贷贴息项目</t>
  </si>
  <si>
    <t>围绕帮助脱贫户（含三类人群）缓解生产性资金短缺困难，对全县4000户贫困户按同期相应年限银行机构贷款市场报价利率进行贴息</t>
  </si>
  <si>
    <t>对4000户脱贫户（含监测对象）发展产业小额贷款进行贴息，促进其产业发展增收，预计年户均增收500元以上。</t>
  </si>
  <si>
    <t>乡村
振兴局</t>
  </si>
  <si>
    <t>支持脱贫户（含监测户）、边缘户贷款贴息</t>
  </si>
  <si>
    <t>②小额信贷风险补偿金</t>
  </si>
  <si>
    <t>③新型经营主体贷款贴息</t>
  </si>
  <si>
    <t>2024年城固县博望街道办事处汉中市天丰米业有限责任公司贷款贴息项目</t>
  </si>
  <si>
    <t>通过银行贷款800万元发展优质稻米产业，通过订单收购和提供务工岗位的方式带动脱贫户（含监测对象）增收，按照银行机构贷款市场报价利率予以产业化贷款贴息，贷款资金主要用于粮食收购、加工等。</t>
  </si>
  <si>
    <t>按照《城固县财政衔接资金支持产业发展奖补办法》文件要求，带动83户脱贫户（含监测对象），预计订单收购年户均增收300元；吸纳1人入厂务工年户均增收20000元</t>
  </si>
  <si>
    <t>军王村</t>
  </si>
  <si>
    <t>博望街道办事处</t>
  </si>
  <si>
    <t>支持新型经营主体贷款贴息</t>
  </si>
  <si>
    <t>2024年城固县天明镇山花茶叶公司贷款贴息项目</t>
  </si>
  <si>
    <t>山花茶业公司通过银行贷款300万元，计划带动26户脱贫户增收12万元，按带贫绩效给予产业化脱贫攻坚贷款贴息，贷款资金主要用于茶叶收购及加工</t>
  </si>
  <si>
    <t>按照《城固县财政衔接资金支持产业发展奖补办法》文件要求，补助山花茶业公司通过银行贷款300万元利息，扶持26户脱贫户发展产业增收，预计年户均增收4500元以上</t>
  </si>
  <si>
    <t>2024年城固县伯强农产品专业合作社贷款贴息项目</t>
  </si>
  <si>
    <t>通过银行贷款92.5万元。1.流转脱贫户土地10亩建设绿色羊肚菌基地提升羊肚菌品牌。2.计划收购农产品2吨。</t>
  </si>
  <si>
    <t>按照《城固县财政衔接资金支持产业发展奖补办法》文件要求，流转脱贫户土地10亩建设绿色羊肚菌基地提升羊肚菌品牌。2.计划收购农产品4吨。带动脱贫户25户户均增收3000元。</t>
  </si>
  <si>
    <t>龚家沟村</t>
  </si>
  <si>
    <t>2024年老庄镇瑞丰生物科技有限责任公司贷款贴息</t>
  </si>
  <si>
    <t>通过银行贷款700万元，发展油菜、玉米制种，通过劳务用工、订单收购等方式带动60户脱贫户（含监测对象）年户均增收2000元，按照银行机构贷款市场报价利率(LPR)予以产业化贷款贴息。贷款资金主要用于农资购置、设备购置等</t>
  </si>
  <si>
    <t>按照《城固县财政衔接资金支持产业发展奖补办法》文件要求，通过对新型经营主体贷款贴息，带动60户125名脱贫户（含监测对象）劳务用工、订单收购增收，预计年户均增收1200元以上。</t>
  </si>
  <si>
    <t>丁家湾村</t>
  </si>
  <si>
    <t>2024年城固县天乐养殖有限责任公司贷款贴息项目</t>
  </si>
  <si>
    <t>贷款300万元主要用于发展生猪养殖购买种猪、猪苗、饲料等，年出栏3000头，通过为脱贫户提供务工岗位及收购周边农户玉米等作为带动脱贫户增收。</t>
  </si>
  <si>
    <t>按照《城固县财政衔接资金支持产业发展奖补办法》文件要求，对新型经营主体贷款贴息，通过订单收购、劳力用工，带动脱贫户（含监测对象）30户，预计年户均增收2500元。</t>
  </si>
  <si>
    <t>2024年汉中市茗鼎现代农业开发有限公司贷款贴息项目</t>
  </si>
  <si>
    <t>贷款200万元主要用于发展茶叶种植管护，购买鲜叶加工等，通过为脱贫户提供务工岗位及收购茶叶鲜叶等带动脱贫户增收</t>
  </si>
  <si>
    <t>按照《城固县财政衔接资金支持产业发展奖补办法》文件要求，对新型经营主体贷款贴息，通过订单收购、劳力用工，带动脱贫户（含监测对象）20户，预计年户均增收2300元。</t>
  </si>
  <si>
    <t>2024年城固县沙河营镇司家铺村振全特种养殖家庭农场贷款贴息项目</t>
  </si>
  <si>
    <t>通过银行贷款50万元，发展大鲵养殖，年产出大鲵5000尾，贷款资金主要用于购置鱼苗、饲料，支付人工费，水电费等（资料中发票证明）</t>
  </si>
  <si>
    <t>按照《城固县财政衔接资金支持产业发展奖补办法》文件要求，带动5户脱贫户（含监测对象）劳务用工增收，预计年户均增收2000元以上。</t>
  </si>
  <si>
    <t>司家铺村</t>
  </si>
  <si>
    <t>2024年城固县沙河营镇沙井社区汉中市秦农嘉瑞农业发展有限公司贷款贴息项目</t>
  </si>
  <si>
    <t>通过银行贷款200万元，发展大棚果蔬，年产出葡萄40吨，贷款资金主要用于支付大棚改建费、人工费，水电费等（资料中发票证明）</t>
  </si>
  <si>
    <t>按照《城固县财政衔接资金支持产业发展奖补办法》文件要求，带动20户脱贫户（含监测对象）劳务用工增收，预计年户均增收2000元以上。</t>
  </si>
  <si>
    <t>2024年汉中佰瑞农业科技有限公司贷款贴息项目</t>
  </si>
  <si>
    <t>通过银行贷款700万元，发展猕猴桃产业，年产出猕猴桃200吨、猕猴桃雄花粉300千克，贷款资金主要用于支付大棚改建费、人工费，水电费等（资料中发票证明）</t>
  </si>
  <si>
    <t>按照《城固县财政衔接资金支持产业发展奖补办法》文件要求，带动70户脱贫户（含监测对象）劳务用工增收，预计年户均增收1000元以上。</t>
  </si>
  <si>
    <t>安乐堂村</t>
  </si>
  <si>
    <t>2024年城固县康元农业发展有限责任公司贷款贴息项目</t>
  </si>
  <si>
    <t>贷款490万元发展生猪肉牛养殖产业，通过为脱贫户提供务工岗位及收购围边农户玉米，秸秆等农作物带动脱贫户增收</t>
  </si>
  <si>
    <t>按照《城固县财政衔接资金支持产业发展奖补办法》文件要求，通过对新型经营主体贷款贴息，带动50户，脱贫户（含监测对象）劳务用工、订单收购增收，年户均增收1500元</t>
  </si>
  <si>
    <t>文光村</t>
  </si>
  <si>
    <t>2024年汉中市德隆农业科技发展有限责任公司贷款贴息项目</t>
  </si>
  <si>
    <t>贷款600万元发展肉牛养殖，通过为脱贫户提供务工岗位及收购周边农户玉米及秸秆等农作物。贷款资金主要用于优质肉牛养殖</t>
  </si>
  <si>
    <t>按照《城固县财政衔接资金支持产业发展奖补办法》文件要求，通过劳务用工及收购周边农户玉米及秸秆等农作物，带动脱贫户及三类人群50户增收，预计年户均增收1000元。</t>
  </si>
  <si>
    <t>石家庄村</t>
  </si>
  <si>
    <t>莲花街道办事处</t>
  </si>
  <si>
    <r>
      <rPr>
        <sz val="10"/>
        <rFont val="Times New Roman"/>
        <charset val="0"/>
      </rPr>
      <t>2024</t>
    </r>
    <r>
      <rPr>
        <sz val="10"/>
        <rFont val="宋体"/>
        <charset val="134"/>
      </rPr>
      <t>年汉中市城固县谷裕米业有限公司贷款贴息项目</t>
    </r>
  </si>
  <si>
    <r>
      <rPr>
        <sz val="10"/>
        <rFont val="宋体"/>
        <charset val="134"/>
      </rPr>
      <t>通过贷款</t>
    </r>
    <r>
      <rPr>
        <sz val="10"/>
        <rFont val="Times New Roman"/>
        <charset val="0"/>
      </rPr>
      <t>650</t>
    </r>
    <r>
      <rPr>
        <sz val="10"/>
        <rFont val="宋体"/>
        <charset val="134"/>
      </rPr>
      <t>万元发展粮油种植，通过为脱贫户提供务工岗位及收购周边农户粮食等农作物，带动脱贫户增收，按照银行机构贷款市场报价利率（</t>
    </r>
    <r>
      <rPr>
        <sz val="10"/>
        <rFont val="Times New Roman"/>
        <charset val="0"/>
      </rPr>
      <t>LPR</t>
    </r>
    <r>
      <rPr>
        <sz val="10"/>
        <rFont val="宋体"/>
        <charset val="134"/>
      </rPr>
      <t>）予以产业化贷款贴息，贷款资金主要用于购买良种及肥料等。</t>
    </r>
  </si>
  <si>
    <r>
      <rPr>
        <sz val="10"/>
        <rFont val="宋体"/>
        <charset val="134"/>
      </rPr>
      <t>按照《城固县财政衔接资金支持产业发展奖补办法》文件要求，通过对新型经营主体贷款贴息，带动</t>
    </r>
    <r>
      <rPr>
        <sz val="10"/>
        <rFont val="Times New Roman"/>
        <charset val="0"/>
      </rPr>
      <t>39</t>
    </r>
    <r>
      <rPr>
        <sz val="10"/>
        <rFont val="宋体"/>
        <charset val="134"/>
      </rPr>
      <t>户脱贫户（含监测对象）劳务用工、订单收购增收，预计年户均增收</t>
    </r>
    <r>
      <rPr>
        <sz val="10"/>
        <rFont val="Times New Roman"/>
        <charset val="0"/>
      </rPr>
      <t>1200</t>
    </r>
    <r>
      <rPr>
        <sz val="10"/>
        <rFont val="宋体"/>
        <charset val="134"/>
      </rPr>
      <t>元以上。</t>
    </r>
  </si>
  <si>
    <r>
      <rPr>
        <sz val="10"/>
        <rFont val="Times New Roman"/>
        <charset val="0"/>
      </rPr>
      <t>2024</t>
    </r>
    <r>
      <rPr>
        <sz val="10"/>
        <rFont val="宋体"/>
        <charset val="134"/>
      </rPr>
      <t>年城固县龙宴有限责任公司贷款贴息项目</t>
    </r>
  </si>
  <si>
    <r>
      <rPr>
        <sz val="10"/>
        <rFont val="宋体"/>
        <charset val="134"/>
      </rPr>
      <t>贷款</t>
    </r>
    <r>
      <rPr>
        <sz val="10"/>
        <rFont val="Times New Roman"/>
        <charset val="0"/>
      </rPr>
      <t>750</t>
    </r>
    <r>
      <rPr>
        <sz val="10"/>
        <rFont val="宋体"/>
        <charset val="134"/>
      </rPr>
      <t>万元发展优质水稻种植，订单收购脱贫户及周边农户优质稻谷带动脱贫户增收。按照银行机构贷款市场报价利率（</t>
    </r>
    <r>
      <rPr>
        <sz val="10"/>
        <rFont val="Times New Roman"/>
        <charset val="0"/>
      </rPr>
      <t>LPR</t>
    </r>
    <r>
      <rPr>
        <sz val="10"/>
        <rFont val="宋体"/>
        <charset val="134"/>
      </rPr>
      <t>）予以产业化贷款贴息，贷款资金主要用于购买良种及肥料。</t>
    </r>
  </si>
  <si>
    <r>
      <rPr>
        <sz val="10"/>
        <rFont val="宋体"/>
        <charset val="134"/>
      </rPr>
      <t>按照《城固县财政衔接资金支持产业发展奖补办法》文件要求，通过对新型经营主体贷款贴息，带动</t>
    </r>
    <r>
      <rPr>
        <sz val="10"/>
        <rFont val="Times New Roman"/>
        <charset val="0"/>
      </rPr>
      <t>40</t>
    </r>
    <r>
      <rPr>
        <sz val="10"/>
        <rFont val="宋体"/>
        <charset val="134"/>
      </rPr>
      <t>户脱贫户（含监测对象）劳务用工、订单收购增收，预计年户均增收</t>
    </r>
    <r>
      <rPr>
        <sz val="10"/>
        <rFont val="Times New Roman"/>
        <charset val="0"/>
      </rPr>
      <t>1500</t>
    </r>
    <r>
      <rPr>
        <sz val="10"/>
        <rFont val="宋体"/>
        <charset val="134"/>
      </rPr>
      <t>元以上。</t>
    </r>
  </si>
  <si>
    <t>2024年城固县原公镇宝山村金栋米业有限公司贷款贴息项目</t>
  </si>
  <si>
    <t>通过贷款200万元发展水稻产业，通过为收购周边脱贫户水稻等作为带动增收带动20脱贫户增收，按照银行机构贷款市场报价利率（LPR）予以产业化贷款贴息（0.36%）</t>
  </si>
  <si>
    <t>按照《城固县财政衔接资金支持产业发展奖补办法》文件要求，通过对新型经营主体贷款贴息，带动20户脱贫户（含监测对象）劳务用工、订单收购增收，预计年户均增收2000元以上</t>
  </si>
  <si>
    <t>2024年城固县原公镇田什字社区陕西原公春润泉生生态农业有限公司贷款贴息项目</t>
  </si>
  <si>
    <t>通过贷款630万元发展大鲵养殖，通过为脱贫户提供务工岗位及收购周边农户玉米等作为带动63脱贫户增收，按照银行机构贷款市场报价利率（LPR）予以产业化贷款贴息（0.36%）</t>
  </si>
  <si>
    <t>按照《城固县财政衔接资金支持产业发展奖补办法》文件要求，通过对新型经营主体贷款贴息，带动63户脱贫户（含监测对象）劳务用工、订单收购增收，预计年户均增收1000元以上</t>
  </si>
  <si>
    <t>2024年城固县原公镇原公村汉中市亚辉农业科技有限公司贷款贴息项目</t>
  </si>
  <si>
    <t>通过贷款90万元蓝莓产业发展，通过为脱贫户提供务工岗位及技术培训等方式带动10脱贫户增收，按照银行机构贷款市场报价利率（LPR）予以产业化贷款贴息（0.36%）</t>
  </si>
  <si>
    <t>按照《城固县财政衔接资金支持产业发展奖补办法》文件要求，通过对新型经营主体贷款贴息，带动10户脱贫户（含监测对象）劳务用工、技术培训，预计年户均增收1000元以上</t>
  </si>
  <si>
    <t>原公村</t>
  </si>
  <si>
    <t>2024年城固县原公镇郑家坡村城固县云池农业综合开发有限责任公司贷款贴息项目</t>
  </si>
  <si>
    <t>通过贷款250万元蓝莓产业发展，通过为脱贫户提供务工岗位及技术培训等方式带动25脱贫户增收，按照银行机构贷款市场报价利率（LPR）予以产业化贷款贴息（0.36%）</t>
  </si>
  <si>
    <t>④其他</t>
  </si>
  <si>
    <t>2024年老庄镇互助资金协会借款占用费补助项目</t>
  </si>
  <si>
    <t>对脱贫户、监测对象会员借款占用费贴息，年利率4.35%。</t>
  </si>
  <si>
    <t>对168户脱贫户、监测对象会员借款占用费贴息，鼓励发展产业增收，预计年户均增收1000元。</t>
  </si>
  <si>
    <t>老庄村、广杨村等6个村</t>
  </si>
  <si>
    <t>支持互助资金协会会员借款贴息</t>
  </si>
  <si>
    <t>2024年天明镇互助资金协会占用费补贴项目</t>
  </si>
  <si>
    <t>扶贫互助资金协会为脱贫户会员当年借款贴息</t>
  </si>
  <si>
    <t>补助56户借款占用费，鼓励发展产业增收，预计年户均增收1200元。</t>
  </si>
  <si>
    <t>大路坪村、松树村等11个村</t>
  </si>
  <si>
    <t>2024年城固县原公镇互助资金协会借款占用费贴息项目</t>
  </si>
  <si>
    <t>为150户脱贫户（含监测对象）贷款贴息，支持发展产业增收，预计年户均增收1200元。</t>
  </si>
  <si>
    <t>青龙寺村、常家沟村等6个村</t>
  </si>
  <si>
    <t>2024年城固县五堵镇互助资金协会借款占用费贴息项目</t>
  </si>
  <si>
    <t>为43户脱贫户（含监测对象）贷款贴息，支持发展产业增收，预计年户均增收1200元。</t>
  </si>
  <si>
    <t>高桥村、孙坪村等11个村</t>
  </si>
  <si>
    <t>2024年城固县双溪镇互助资金协会借款贴息项目</t>
  </si>
  <si>
    <t>通过会员借款占用费补助鼓励140户300名脱贫户（含监测对象）发展产业积极性，促进增收，预计年户均增收500元以上</t>
  </si>
  <si>
    <t>2024年小河镇互助资金协会借款占用费补助项目</t>
  </si>
  <si>
    <t>补助脱贫户和三类人群借款占用费，年利率4.35%。</t>
  </si>
  <si>
    <t>补助借款占用费，鼓励230户脱贫户发展产业增收，预计年户均增收600元。</t>
  </si>
  <si>
    <t>小河村、砖溪村等7个村</t>
  </si>
  <si>
    <t>2024年城固县文川镇互助资金协会借款占用费补助项目</t>
  </si>
  <si>
    <t>通过贴息鼓励98户脱贫户（含三类人群）会员发展产业，不断巩固脱贫攻坚成果</t>
  </si>
  <si>
    <t>文西村、联合村等4个村</t>
  </si>
  <si>
    <t>2024年城固县二里镇村互助资金协会贴息项目</t>
  </si>
  <si>
    <t>为150户脱贫户（含监测对象）会员借款占用费贴息，年利率4.35%，支持发展产业增收，预计年户均增收1200元。</t>
  </si>
  <si>
    <t>大盘村、勤俭村等19个村</t>
  </si>
  <si>
    <r>
      <rPr>
        <sz val="10"/>
        <rFont val="Times New Roman"/>
        <charset val="0"/>
      </rPr>
      <t>2024</t>
    </r>
    <r>
      <rPr>
        <sz val="10"/>
        <rFont val="宋体"/>
        <charset val="134"/>
      </rPr>
      <t>年城固县龙头镇互助资金协会借款占用费贴息项目</t>
    </r>
  </si>
  <si>
    <r>
      <rPr>
        <sz val="10"/>
        <rFont val="宋体"/>
        <charset val="134"/>
      </rPr>
      <t>对脱贫户、监测对象会员借款占用费贴息，年利率</t>
    </r>
    <r>
      <rPr>
        <sz val="10"/>
        <rFont val="Times New Roman"/>
        <charset val="0"/>
      </rPr>
      <t>4.35%</t>
    </r>
    <r>
      <rPr>
        <sz val="10"/>
        <rFont val="宋体"/>
        <charset val="134"/>
      </rPr>
      <t>。</t>
    </r>
  </si>
  <si>
    <r>
      <rPr>
        <sz val="10"/>
        <rFont val="宋体"/>
        <charset val="134"/>
      </rPr>
      <t>对</t>
    </r>
    <r>
      <rPr>
        <sz val="10"/>
        <rFont val="Times New Roman"/>
        <charset val="0"/>
      </rPr>
      <t>94</t>
    </r>
    <r>
      <rPr>
        <sz val="10"/>
        <rFont val="宋体"/>
        <charset val="134"/>
      </rPr>
      <t>户脱贫户会员借款占用费贴息，鼓励发展产业增收，预计年户均增收</t>
    </r>
    <r>
      <rPr>
        <sz val="10"/>
        <rFont val="Times New Roman"/>
        <charset val="0"/>
      </rPr>
      <t>800</t>
    </r>
    <r>
      <rPr>
        <sz val="10"/>
        <rFont val="宋体"/>
        <charset val="134"/>
      </rPr>
      <t>元。</t>
    </r>
  </si>
  <si>
    <t>熊家山村
黄家营村
刘王岭村</t>
  </si>
  <si>
    <t>2024年桔园镇互助资金协会借款占用费贴息项目</t>
  </si>
  <si>
    <t>补助脱贫户和监测对象借款占用费，年利率4.35%。</t>
  </si>
  <si>
    <t>通过260户会员借款贴息，带动产业发展，预期户均年增收1400元。</t>
  </si>
  <si>
    <t>深北村、新合村等11个村</t>
  </si>
  <si>
    <t>6.高质量庭院经济</t>
  </si>
  <si>
    <t>①庭院特色种植</t>
  </si>
  <si>
    <t>②庭院特色养殖</t>
  </si>
  <si>
    <t>③庭院特色手工</t>
  </si>
  <si>
    <t>④庭院特色休闲旅游</t>
  </si>
  <si>
    <t>2024年二里镇高北村乡村旅游设施提升项目</t>
  </si>
  <si>
    <t>围绕旅游环境提升，新建石子铺乡村旅游道路长2.5公里、均宽度1.5米；新建乡村旅游设施钢混结构桥梁2座（其中：一座长16米，宽1.5米；长18.5米，宽1.1米）；新建乡村旅游设施30平米公厕1座。</t>
  </si>
  <si>
    <r>
      <rPr>
        <sz val="10"/>
        <rFont val="Times New Roman"/>
        <charset val="0"/>
      </rPr>
      <t>2024</t>
    </r>
    <r>
      <rPr>
        <sz val="10"/>
        <rFont val="宋体"/>
        <charset val="134"/>
      </rPr>
      <t>年</t>
    </r>
    <r>
      <rPr>
        <sz val="10"/>
        <rFont val="Times New Roman"/>
        <charset val="0"/>
      </rPr>
      <t xml:space="preserve">
1</t>
    </r>
    <r>
      <rPr>
        <sz val="10"/>
        <rFont val="宋体"/>
        <charset val="134"/>
      </rPr>
      <t>月</t>
    </r>
    <r>
      <rPr>
        <sz val="10"/>
        <rFont val="Times New Roman"/>
        <charset val="0"/>
      </rPr>
      <t>-12</t>
    </r>
    <r>
      <rPr>
        <sz val="10"/>
        <rFont val="宋体"/>
        <charset val="134"/>
      </rPr>
      <t>月</t>
    </r>
  </si>
  <si>
    <t>按照《城固县财政衔接资金支持产业发展奖补办法》文件要求及补助标准，带动脱贫户、监测户60户160人发展产业,预计年户均增收1000元。</t>
  </si>
  <si>
    <t>高北村</t>
  </si>
  <si>
    <t>⑤庭院生产生活服务</t>
  </si>
  <si>
    <t>7.新型农村集体经济发展项目</t>
  </si>
  <si>
    <t>新型农村集体经济发展项目</t>
  </si>
  <si>
    <t>二、就业项目</t>
  </si>
  <si>
    <t>1.务工补助</t>
  </si>
  <si>
    <t>①交通费补助</t>
  </si>
  <si>
    <t>2024年城固县脱贫劳动力一次性交通补助项目</t>
  </si>
  <si>
    <t>帮助24800人次脱贫劳动力（含监测对象）外出务工稳定就业，可对外出务工的脱贫劳动力按照省外500元，补助11500人次；省内市外300元，补助10900人次；市内县外200元，补助2400人次的标准给予一次性交通补助</t>
  </si>
  <si>
    <t>通过政府交通补助，带动24800人次脱贫户（含监测对象）促进返乡在乡脱贫劳动力发展产业和就业增收</t>
  </si>
  <si>
    <t>支持脱贫劳动力一次性交通补助</t>
  </si>
  <si>
    <t>...</t>
  </si>
  <si>
    <t>②生产奖补、劳务补助等</t>
  </si>
  <si>
    <t>2024年城固县沙河营镇张家嘴村陕西秦巴之恋食品有限责任公司联农带农绩效奖补项目</t>
  </si>
  <si>
    <t>带动10户脱贫户（含监测对象）入园务工，发放劳务报酬总额30万元</t>
  </si>
  <si>
    <t>按照《城固县财政衔接资金支持产业发展奖补办法》文件要求，带动10户脱贫户（含监测对象）入园务工，预计年户均增收3万元</t>
  </si>
  <si>
    <t>支持经营主体产业发展联农带农增收奖补</t>
  </si>
  <si>
    <t>2024年城固县沙河营镇沙井社区汉中市秦农嘉瑞农业发展有限公司联农带农绩效奖补项目</t>
  </si>
  <si>
    <t>带动50户脱贫户（含监测对象）入园务工，发放劳务报酬总额100万元</t>
  </si>
  <si>
    <t>按照《城固县财政衔接资金支持产业发展奖补办法》文件要求，带动50户脱贫户（含监测对象）入园务工，预计年户均增收2万元</t>
  </si>
  <si>
    <t>2024年城固县沙河营镇沙井社区汉鸿农业发展有限公司联农带农绩效奖补项目</t>
  </si>
  <si>
    <t>带动6户脱贫户（含监测对象）入厂务工，发放劳务报酬12万元，夏粮订单收购脱贫户（含监测对象）农产品（油菜籽）等130万元</t>
  </si>
  <si>
    <t>按照《城固县财政衔接资金支持产业发展奖补办法》文件要求，带动6户脱贫户（含监测对象）入厂务工，发放劳务报酬12万元，夏粮订单收购脱贫户（含监测对象）农产品（油菜籽）等130万元预计年户均增收2万元</t>
  </si>
  <si>
    <t>2024年城固县沙河营镇沙井社区汉中天健盛旺农业有限责任公司联农带农绩效奖补项目</t>
  </si>
  <si>
    <t>带动50户脱贫户（含监测对象）入园务工，发放劳务报酬总额67万元</t>
  </si>
  <si>
    <t>按照《城固县财政衔接资金支持产业发展奖补办法》文件要求，带动50户脱贫户（含监测对象）入园务工，预计年户均增收1.34万元</t>
  </si>
  <si>
    <t>2024年城固县文川镇惠民合作社带贫绩效奖补</t>
  </si>
  <si>
    <t>带动脱贫户（含监测对象）8人入社务工，年度支付劳务报酬18万元；通过订单收购农副产品总额24万元；人均增收5000元</t>
  </si>
  <si>
    <t>按照《城固县财政衔接资金支持产业发展奖补办法》文件要求，带动贫困户（含监测对象）8人入社务工，年度支付工资18万元；通过订单收购农副产品总额25万元；人均增收5000元</t>
  </si>
  <si>
    <t>文东社区</t>
  </si>
  <si>
    <t>2024年城固县文川镇春祥米业带贫绩效奖补</t>
  </si>
  <si>
    <t>带动贫困户（含监测对象）6人入企务工，年度支付劳务报酬12万元；通过订单收购农副产品总额130万元；人均增收5000元</t>
  </si>
  <si>
    <t>按照《城固县财政衔接资金支持产业发展奖补办法》文件要求，带动贫困户（含监测对象）6人入企务工，年度支付工资12万元；通过订单收购农副产品总额130万元；人均增收5000元</t>
  </si>
  <si>
    <t>2024年城固县文川镇友军食用菌种植合作
社绩效带贫奖
补项目</t>
  </si>
  <si>
    <t>带动脱贫人口（含监测对象）26人入园务工、支付劳务报酬30万元，人均增收约2575元</t>
  </si>
  <si>
    <t>按照《城固县财政衔接资金支持产业发展奖补办法》文件要求，带动脱贫人口（含监测对象）26人入园务工、支付工资30万元，人均增收约2575元</t>
  </si>
  <si>
    <t>2024年城固县文川镇启盛贸易有限公司绩效带贫奖补项目</t>
  </si>
  <si>
    <t>带动脱贫人口（含监测对象）15人入园务工，发放劳务报酬25万，人均增收5000元</t>
  </si>
  <si>
    <t>按照《城固县财政衔接资金支持产业发展奖补办法》文件要求，带动脱贫人口（含监测对象）15人入园务工，发放工资25万，人均增收5000元</t>
  </si>
  <si>
    <t>2024年城固县文川镇春平水稻种植专业合作社绩效带贫奖补项目</t>
  </si>
  <si>
    <t>带动脱贫人口（含监测对象）10人入园务工，发放劳务报酬20万，人均增收6000元</t>
  </si>
  <si>
    <t>按照《城固县财政衔接资金支持产业发展奖补办法》文件要求，带动脱贫人口（含监测对象）10人入园务工，发放工资20万，人均增收6000元</t>
  </si>
  <si>
    <t>2024年城固县文川镇绿色家园家庭农场联农带农绩效奖项目</t>
  </si>
  <si>
    <t>带动脱贫劳动力（含监测对象）15人入园务工，支付脱贫户劳务报酬17.5万元，人均增收3000元</t>
  </si>
  <si>
    <t>按照《城固县财政衔接资金支持产业发展奖补办法》文件要求，带动脱贫劳动力（含监测对象）15人入园务工，支付脱贫户工资17.5万元，人均增收3000元</t>
  </si>
  <si>
    <t>文苏村</t>
  </si>
  <si>
    <t>2024年城固县文川镇陈氏果蔬家庭农场联农带农绩效奖项目</t>
  </si>
  <si>
    <t>带动脱贫劳动力（含监测对象）18人入园务工，年支付脱贫户劳务报酬35万元，人均增收3000元</t>
  </si>
  <si>
    <t>按照《城固县财政衔接资金支持产业发展奖补办法》文件要求，带动脱贫劳动力（含监测对象）18人入园务工，年支付脱贫户工资35万元，人均增收3000元</t>
  </si>
  <si>
    <t>2024年城固县文川镇弥珍公司带贫绩效奖补</t>
  </si>
  <si>
    <t>带动贫困劳动力（含监测对象）42人入企务工，支付劳务报酬23万元，人均增收5000元</t>
  </si>
  <si>
    <t>按照《城固县财政衔接资金支持产业发展奖补办法》文件要求，带动贫困劳动力（含监测对象）42人入企务工，支付工资23万元，脱贫户土地流转费8万元，人均增收5000元</t>
  </si>
  <si>
    <t>文星村</t>
  </si>
  <si>
    <t>2024城固县文川镇康元农业发展有限责任公司联农带农绩效奖补项目</t>
  </si>
  <si>
    <t>带动脱贫户20人（含监测对象）入企务工，支付劳务报酬52万元，人均增收2000元</t>
  </si>
  <si>
    <t>按照《城固县财政衔接资金支持产业发展奖补办法》文件要求，带动脱贫户20人（含监测对象）入企务工，支付工资52万元，人均增收2000元</t>
  </si>
  <si>
    <t>2024城固县文川镇民本实业有限责任公司联农带农绩效奖补项目</t>
  </si>
  <si>
    <t>带动脱贫户8人（含监测对象）入企务工，支付劳务报酬10万元，人均增收2000元</t>
  </si>
  <si>
    <t>按照《城固县财政衔接资金支持产业发展奖补办法》文件要求，带动脱贫户8人（含监测对象）入企务工，支付工资10万元，人均增收2000元</t>
  </si>
  <si>
    <t>2024年城固县稻香源生态农场联农带农绩效奖补项目</t>
  </si>
  <si>
    <t>带动三类人群及脱贫户入社务工，合计发放劳务报酬13万元，申请奖补资金4万元。</t>
  </si>
  <si>
    <r>
      <rPr>
        <sz val="10"/>
        <rFont val="宋体"/>
        <charset val="134"/>
      </rPr>
      <t>按照《城固县财政衔接资金支持产业发展奖补办法》文件要求，通过务工收益带动</t>
    </r>
    <r>
      <rPr>
        <sz val="10"/>
        <rFont val="Times New Roman"/>
        <charset val="0"/>
      </rPr>
      <t>5</t>
    </r>
    <r>
      <rPr>
        <sz val="10"/>
        <rFont val="宋体"/>
        <charset val="134"/>
      </rPr>
      <t>户脱贫户（含三类人群），预计年户均增收</t>
    </r>
    <r>
      <rPr>
        <sz val="10"/>
        <rFont val="Times New Roman"/>
        <charset val="0"/>
      </rPr>
      <t>3000</t>
    </r>
    <r>
      <rPr>
        <sz val="10"/>
        <rFont val="宋体"/>
        <charset val="134"/>
      </rPr>
      <t>元以上。</t>
    </r>
  </si>
  <si>
    <t>2024年城固县汉中市谷裕农业发展有限公司联农带农绩效奖补项目</t>
  </si>
  <si>
    <t>带动三类人群及脱贫户入社务工、订单收购辖区群众、脱贫户及检测对象稻谷，收购金额360万元，预计发放劳务报酬13万元，申请奖补资金18万元。</t>
  </si>
  <si>
    <t>按照《城固县财政衔接资金支持产业发展奖补办法》文件要求，通过务工收益带动9户脱贫户（含三类人群），预计年户均增收2000元以上。</t>
  </si>
  <si>
    <t>2024年城固县优果源果业有限公司联农带农绩效奖补项目</t>
  </si>
  <si>
    <r>
      <rPr>
        <sz val="10"/>
        <rFont val="宋体"/>
        <charset val="134"/>
      </rPr>
      <t>带动三类人群及脱贫户入社务工，合计发放劳务报酬</t>
    </r>
    <r>
      <rPr>
        <sz val="10"/>
        <rFont val="Times New Roman"/>
        <charset val="0"/>
      </rPr>
      <t>10</t>
    </r>
    <r>
      <rPr>
        <sz val="10"/>
        <rFont val="宋体"/>
        <charset val="134"/>
      </rPr>
      <t>万元，申请奖补资金</t>
    </r>
    <r>
      <rPr>
        <sz val="10"/>
        <rFont val="Times New Roman"/>
        <charset val="0"/>
      </rPr>
      <t>3</t>
    </r>
    <r>
      <rPr>
        <sz val="10"/>
        <rFont val="宋体"/>
        <charset val="134"/>
      </rPr>
      <t>万元。</t>
    </r>
  </si>
  <si>
    <r>
      <rPr>
        <sz val="10"/>
        <rFont val="宋体"/>
        <charset val="134"/>
      </rPr>
      <t>按照《城固县财政衔接资金支持产业发展奖补办法》文件要求，通过务工收益带动</t>
    </r>
    <r>
      <rPr>
        <sz val="10"/>
        <rFont val="Times New Roman"/>
        <charset val="0"/>
      </rPr>
      <t>4</t>
    </r>
    <r>
      <rPr>
        <sz val="10"/>
        <rFont val="宋体"/>
        <charset val="134"/>
      </rPr>
      <t>户脱贫户（含三类人群），预计年户均增收</t>
    </r>
    <r>
      <rPr>
        <sz val="10"/>
        <rFont val="Times New Roman"/>
        <charset val="0"/>
      </rPr>
      <t>3000</t>
    </r>
    <r>
      <rPr>
        <sz val="10"/>
        <rFont val="宋体"/>
        <charset val="134"/>
      </rPr>
      <t>元以上。</t>
    </r>
  </si>
  <si>
    <r>
      <rPr>
        <sz val="10"/>
        <rFont val="Times New Roman"/>
        <charset val="0"/>
      </rPr>
      <t>2024</t>
    </r>
    <r>
      <rPr>
        <sz val="10"/>
        <rFont val="宋体"/>
        <charset val="134"/>
      </rPr>
      <t>年陕西省凯达金牧粮草发展有限公司联农带农绩效奖补项目</t>
    </r>
  </si>
  <si>
    <r>
      <rPr>
        <sz val="10"/>
        <rFont val="宋体"/>
        <charset val="134"/>
      </rPr>
      <t>带动三类人群及脱贫户入社务工，合计发放劳务报酬</t>
    </r>
    <r>
      <rPr>
        <sz val="10"/>
        <rFont val="Times New Roman"/>
        <charset val="0"/>
      </rPr>
      <t>9.5</t>
    </r>
    <r>
      <rPr>
        <sz val="10"/>
        <rFont val="宋体"/>
        <charset val="134"/>
      </rPr>
      <t>万元，申请奖补资金2.8万元。</t>
    </r>
  </si>
  <si>
    <r>
      <rPr>
        <sz val="10"/>
        <rFont val="宋体"/>
        <charset val="134"/>
      </rPr>
      <t>按照《城固县财政衔接资金支持产业发展奖补办法》文件要求，通过务工收益带动</t>
    </r>
    <r>
      <rPr>
        <sz val="10"/>
        <rFont val="Times New Roman"/>
        <charset val="0"/>
      </rPr>
      <t>4</t>
    </r>
    <r>
      <rPr>
        <sz val="10"/>
        <rFont val="宋体"/>
        <charset val="134"/>
      </rPr>
      <t>户脱贫户（含三类人群），预计年户均增收</t>
    </r>
    <r>
      <rPr>
        <sz val="10"/>
        <rFont val="Times New Roman"/>
        <charset val="0"/>
      </rPr>
      <t>1500</t>
    </r>
    <r>
      <rPr>
        <sz val="10"/>
        <rFont val="宋体"/>
        <charset val="134"/>
      </rPr>
      <t>元以上。</t>
    </r>
  </si>
  <si>
    <t>五星村</t>
  </si>
  <si>
    <r>
      <rPr>
        <sz val="10"/>
        <rFont val="Times New Roman"/>
        <charset val="0"/>
      </rPr>
      <t>2024</t>
    </r>
    <r>
      <rPr>
        <sz val="10"/>
        <rFont val="宋体"/>
        <charset val="134"/>
      </rPr>
      <t>年城固县胡桥米业有限公司农带农绩效奖补项目</t>
    </r>
  </si>
  <si>
    <r>
      <rPr>
        <sz val="10"/>
        <rFont val="宋体"/>
        <charset val="134"/>
      </rPr>
      <t>带动脱贫户</t>
    </r>
    <r>
      <rPr>
        <sz val="10"/>
        <rFont val="Times New Roman"/>
        <charset val="0"/>
      </rPr>
      <t>6</t>
    </r>
    <r>
      <rPr>
        <sz val="10"/>
        <rFont val="宋体"/>
        <charset val="134"/>
      </rPr>
      <t>户</t>
    </r>
    <r>
      <rPr>
        <sz val="10"/>
        <rFont val="Times New Roman"/>
        <charset val="0"/>
      </rPr>
      <t>6</t>
    </r>
    <r>
      <rPr>
        <sz val="10"/>
        <rFont val="宋体"/>
        <charset val="134"/>
      </rPr>
      <t>人入企业务工，合计发放劳务报酬</t>
    </r>
    <r>
      <rPr>
        <sz val="10"/>
        <rFont val="Times New Roman"/>
        <charset val="0"/>
      </rPr>
      <t>9</t>
    </r>
    <r>
      <rPr>
        <sz val="10"/>
        <rFont val="宋体"/>
        <charset val="134"/>
      </rPr>
      <t>万元，订单收购脱贫户或者监测对象收购农产品</t>
    </r>
    <r>
      <rPr>
        <sz val="10"/>
        <rFont val="Times New Roman"/>
        <charset val="0"/>
      </rPr>
      <t>150</t>
    </r>
    <r>
      <rPr>
        <sz val="10"/>
        <rFont val="宋体"/>
        <charset val="134"/>
      </rPr>
      <t>万元，申请奖补资金</t>
    </r>
    <r>
      <rPr>
        <sz val="10"/>
        <rFont val="Times New Roman"/>
        <charset val="0"/>
      </rPr>
      <t>11.1</t>
    </r>
    <r>
      <rPr>
        <sz val="10"/>
        <rFont val="宋体"/>
        <charset val="134"/>
      </rPr>
      <t>万元。</t>
    </r>
  </si>
  <si>
    <r>
      <rPr>
        <sz val="10"/>
        <rFont val="宋体"/>
        <charset val="134"/>
      </rPr>
      <t>按照《城固县财政衔接资金支持产业发展奖补办法》文件要求，通过务工收益带动</t>
    </r>
    <r>
      <rPr>
        <sz val="10"/>
        <rFont val="Times New Roman"/>
        <charset val="0"/>
      </rPr>
      <t>11</t>
    </r>
    <r>
      <rPr>
        <sz val="10"/>
        <rFont val="宋体"/>
        <charset val="134"/>
      </rPr>
      <t>户脱贫户（含三类人群），预计年户均增</t>
    </r>
    <r>
      <rPr>
        <sz val="10"/>
        <rFont val="Times New Roman"/>
        <charset val="0"/>
      </rPr>
      <t>1500</t>
    </r>
    <r>
      <rPr>
        <sz val="10"/>
        <rFont val="宋体"/>
        <charset val="134"/>
      </rPr>
      <t>元以上。</t>
    </r>
  </si>
  <si>
    <t>黄家营村</t>
  </si>
  <si>
    <t>含五堵退回的6.4万元</t>
  </si>
  <si>
    <r>
      <rPr>
        <sz val="10"/>
        <rFont val="Times New Roman"/>
        <charset val="0"/>
      </rPr>
      <t>2024</t>
    </r>
    <r>
      <rPr>
        <sz val="10"/>
        <rFont val="宋体"/>
        <charset val="134"/>
      </rPr>
      <t>年汉中粮全齐美农业有限公司农带农绩效奖补项目</t>
    </r>
  </si>
  <si>
    <r>
      <rPr>
        <sz val="10"/>
        <rFont val="宋体"/>
        <charset val="134"/>
      </rPr>
      <t>带动脱贫户</t>
    </r>
    <r>
      <rPr>
        <sz val="10"/>
        <rFont val="Times New Roman"/>
        <charset val="0"/>
      </rPr>
      <t>4</t>
    </r>
    <r>
      <rPr>
        <sz val="10"/>
        <rFont val="宋体"/>
        <charset val="134"/>
      </rPr>
      <t>户</t>
    </r>
    <r>
      <rPr>
        <sz val="10"/>
        <rFont val="Times New Roman"/>
        <charset val="0"/>
      </rPr>
      <t>4</t>
    </r>
    <r>
      <rPr>
        <sz val="10"/>
        <rFont val="宋体"/>
        <charset val="134"/>
      </rPr>
      <t>人入企业务工，合计发放劳务报酬</t>
    </r>
    <r>
      <rPr>
        <sz val="10"/>
        <rFont val="Times New Roman"/>
        <charset val="0"/>
      </rPr>
      <t>12</t>
    </r>
    <r>
      <rPr>
        <sz val="10"/>
        <rFont val="宋体"/>
        <charset val="134"/>
      </rPr>
      <t>万元，订单收购脱贫户或监测对象农副产品58万元，申请奖扶补助金</t>
    </r>
    <r>
      <rPr>
        <sz val="10"/>
        <rFont val="Times New Roman"/>
        <charset val="0"/>
      </rPr>
      <t>6.5</t>
    </r>
    <r>
      <rPr>
        <sz val="10"/>
        <rFont val="宋体"/>
        <charset val="134"/>
      </rPr>
      <t>万元。</t>
    </r>
  </si>
  <si>
    <r>
      <rPr>
        <sz val="10"/>
        <rFont val="宋体"/>
        <charset val="134"/>
      </rPr>
      <t>按照《城固县财政衔接资金支持产业发展奖补办法》文件要求，通过务工收益带动</t>
    </r>
    <r>
      <rPr>
        <sz val="10"/>
        <rFont val="Times New Roman"/>
        <charset val="0"/>
      </rPr>
      <t>15</t>
    </r>
    <r>
      <rPr>
        <sz val="10"/>
        <rFont val="宋体"/>
        <charset val="134"/>
      </rPr>
      <t>户脱贫户（含三类人群），预计年户均增</t>
    </r>
    <r>
      <rPr>
        <sz val="10"/>
        <rFont val="Times New Roman"/>
        <charset val="0"/>
      </rPr>
      <t>1050</t>
    </r>
    <r>
      <rPr>
        <sz val="10"/>
        <rFont val="宋体"/>
        <charset val="134"/>
      </rPr>
      <t>元以上。</t>
    </r>
  </si>
  <si>
    <t>2024年城固岭南桔乡柑桔种植专业合作社联农带农绩效奖补项目</t>
  </si>
  <si>
    <t>带动50户脱贫户及监测对象到加工厂务工，发放脱贫户劳务报酬40万元，带动40户脱贫户及监测对象订单收购150万元。</t>
  </si>
  <si>
    <t>按照《城固县财政衔接资金支持产业发展奖补办法》文件要求，通过对经营主体发放劳务用工奖补资金，带动90户脱贫户（含监测对象）增收，预计年户均增收2500元以上。奖补资金主要用于经营主体基地建设、基础设施配套、生产原料购置、购置机械设备、技术培训、营销推介等领域。</t>
  </si>
  <si>
    <t>杨家滩村</t>
  </si>
  <si>
    <t>2024年欣隆果业加工厂联农带农绩效奖补项目</t>
  </si>
  <si>
    <t>带动50户脱贫户及监测对象到加工厂务工，发放脱贫户劳务报酬60万元，带动70户脱贫户及监测对象订单收购160万元。</t>
  </si>
  <si>
    <t>按照《城固县财政衔接资金支持产业发展奖补办法》文件要求，通过对经营主体发放劳务用工奖补资金及订单收购带动70户脱贫户（含监测对象）增收，预计年户均增收3000元以上。奖补资金主要用于经营主体基地建设、基础设施配套、生产原料购置、购置机械设备、技术培训、营销推介等领域。</t>
  </si>
  <si>
    <t>陈家湾村</t>
  </si>
  <si>
    <t>2024年桔园镇升仙村欣茂源农业科技有限公司联农带农奖补项目</t>
  </si>
  <si>
    <t>带动60户脱贫户及监测户到汉中市欣茂源农业科技有限公司务工脱贫户劳务发放资金55万元，带动75户脱贫户及监测对象订单收购170万元。</t>
  </si>
  <si>
    <t>按照城固县乡村振兴对特色产业发展补助项目的要求，通过劳务务工和订单收购，带动60户脱贫户（含监测对象）增收，预计年户均增收3000元以上。</t>
  </si>
  <si>
    <t>2024年城固县原公镇常家沟村朝阳养殖场联农带农绩效奖补项目</t>
  </si>
  <si>
    <t>1.劳务用工：脱贫户（15人）入园务工发放劳务报酬20万元，申请6万元（30%）；2.订单收购：收购脱贫户玉米订单20万元（5%）申请
1万元</t>
  </si>
  <si>
    <t>按照《城固县财政衔接资金支持产业发展奖补办法》文件要求，通过对新型经营主体，带动15户脱贫户（含监测对象）劳务用工，预计年户均增收3000元以上</t>
  </si>
  <si>
    <t>常家沟村</t>
  </si>
  <si>
    <t>2024年城固县原公镇东原公村陕西禾和猕猴桃科技开发有限公司联农带农奖补项目</t>
  </si>
  <si>
    <t>带动脱贫户（60人）入园务工发放劳务报酬60万元，申请18万元（30%）</t>
  </si>
  <si>
    <t>按照《城固县财政衔接资金支持产业发展奖补办法》文件要求，通过对新型经营主体，带动30户脱贫户（含监测对象）劳务用工，预计年户均增收3000元以上</t>
  </si>
  <si>
    <t>东原公村</t>
  </si>
  <si>
    <t>2024年城固县原公镇西原社区西原富民猕猴桃专业合作社联农带农奖补项目</t>
  </si>
  <si>
    <t>带动70人脱贫户入园务工,2024年度支付脱贫户工资总额60万元申请18万元（30%）</t>
  </si>
  <si>
    <t>2024年度城固县原公镇田什字社区林原大鲵养殖合作社联农带农奖补项目</t>
  </si>
  <si>
    <t>带动30户脱贫户务工,2024年度支付脱贫户工资总额27万元申请8万元（30%），订单收购大鲵10万元（5%）申请0.5万元</t>
  </si>
  <si>
    <t>按照《城固县财政衔接资金支持产业发展奖补办法》文件要求，通过对新型经营主体，带动30户脱贫户（含监测对象）劳务用工通过劳务用工，带动脱贫户每年均增收2000元以上</t>
  </si>
  <si>
    <t>2024年城固县原公镇田什字社区陕西泉生臻品水产开发有限责任公司联农带农奖补项目</t>
  </si>
  <si>
    <t>1.带动30户脱贫户入园务工,2024年度支付脱贫户工资总额45万元申请13.5万元（30%）</t>
  </si>
  <si>
    <t>2024年城固县原公镇宝山村俊安农业发展有限公司联农带农绩效奖补项目</t>
  </si>
  <si>
    <t>1.劳务用工：带动脱贫户务工,发放劳务报酬15万元（30%）申请4.5万元；2.订单收购：订单收购脱贫户水稻、小麦等70万元（5%）10万元；</t>
  </si>
  <si>
    <t>2024年原公镇垣山社区汉中市全益现代农业发展责任有限公司联农带农奖补项目</t>
  </si>
  <si>
    <t>带动83户脱贫户入园务工,2024年度支付脱贫户工资总额27万元申请8万元（30%）.收购脱贫户订单40万元，申请奖补2万元（5%）</t>
  </si>
  <si>
    <t>按照《城固县财政衔接资金支持产业发展奖补办法》文件要求，通过对新型经营主体，带动100户脱贫户（含监测对象）劳务用工、订单收购增收，预计年户均增收2000元以上</t>
  </si>
  <si>
    <t>垣山社区</t>
  </si>
  <si>
    <t>2024年原公镇青龙寺村城固县肖洁家庭农场联农带农奖补项目</t>
  </si>
  <si>
    <t>带动40户脱贫户入园务工,2024年度支付脱贫户工资总额13.3万元申请4万元（30%）.收购脱贫户订单40万元，申请奖补2万元（5%）</t>
  </si>
  <si>
    <t>按照《城固县财政衔接资金支持产业发展奖补办法》文件要求，通过对新型经营主体，带动50户脱贫户（含监测对象）劳务用工、订单收购增收，预计年户均增收2000元以上</t>
  </si>
  <si>
    <t>青龙寺村</t>
  </si>
  <si>
    <t>2024年原公镇垣山社区城固县盛丰源种植家庭农场联农带农奖补项目</t>
  </si>
  <si>
    <t>带动三类人员及脱贫户10户入园务工支付劳务报酬24万元（30%）</t>
  </si>
  <si>
    <t>按照《城固县财政衔接资金支持产业发展奖补办法》文件要求，通过对新型经营主体，带动10户脱贫户（含监测对象）劳务用工、订单收购增收，预计年户均增收1800元以上</t>
  </si>
  <si>
    <t>2024年城固县原公镇三官村城固县玉珠香菇种植专业合作社联农带农绩效奖补项目</t>
  </si>
  <si>
    <t>带动10户脱贫户入园务工,2024年度支付脱贫户工资总额11.7万元，申请3.5万元（30%）.收购脱贫户订单30万元，申请奖补1.5万元（5%）</t>
  </si>
  <si>
    <t>三官村</t>
  </si>
  <si>
    <t>2024年城固县原公镇西庙村旺博农业种养殖农民专业合作社联农带农绩效奖补项目</t>
  </si>
  <si>
    <t>带动15户脱贫户入园务工,2024年度支付脱贫户工资总额20万元，申请6万元（30%）</t>
  </si>
  <si>
    <t>西庙村</t>
  </si>
  <si>
    <t>2024年城固县福旺米业有限责任公司联农带农绩效奖补项目</t>
  </si>
  <si>
    <t>通过农业订单收购脱贫户水稻470万斤，订单收购脱贫户400户总额700万元，安排脱贫户10人入企务工，预计发放劳务报酬12万元，申请奖补资金35万元。</t>
  </si>
  <si>
    <t>按照《城固县财政衔接资金支持产业发展奖补办法》文件要求，通过订单收购带动320户脱贫户（含三类人群）；通过务工收益带动10户脱贫户（含三类人群），预计年户均增收1000元以上。</t>
  </si>
  <si>
    <t>2.就业</t>
  </si>
  <si>
    <t>①帮扶车间（特色手工基地）建设</t>
  </si>
  <si>
    <t>②技能培训</t>
  </si>
  <si>
    <t>③以工代训</t>
  </si>
  <si>
    <t>3.创业</t>
  </si>
  <si>
    <t>①创业培训</t>
  </si>
  <si>
    <t>②创业奖补</t>
  </si>
  <si>
    <t>4.乡村工匠</t>
  </si>
  <si>
    <t>①乡村工匠培育培训</t>
  </si>
  <si>
    <t>②乡村工匠大师工作室</t>
  </si>
  <si>
    <t>③乡村工匠传习所</t>
  </si>
  <si>
    <t>5.公益性岗位</t>
  </si>
  <si>
    <t>①公益性岗位</t>
  </si>
  <si>
    <t>2024年城固县脱贫人口乡村公益性岗位项目</t>
  </si>
  <si>
    <t>解决1571人脱贫劳动力(含监测对象)参加公益性岗位实现稳定就业，按照每人每月不低于500元进行补助</t>
  </si>
  <si>
    <t>通过鼓励脱贫劳动力(含监测对象)参加公益性岗位，带动1571人脱贫户(含监测对象)就近就业增收</t>
  </si>
  <si>
    <t>人社局</t>
  </si>
  <si>
    <t>人社局
就业创业服务中心</t>
  </si>
  <si>
    <t>支持公益岗位补助</t>
  </si>
  <si>
    <t>2024年老庄镇公益性扶贫项目资产管护公益性岗位项目</t>
  </si>
  <si>
    <t>主要用于安全饮水、村组道路等公益性扶贫资产管护支出，补助40人，每人每月补助600元，补助6个月。</t>
  </si>
  <si>
    <t>通过劳务用工等方式带动40名脱贫户增收，并提高扶贫资产使用效率。</t>
  </si>
  <si>
    <t>老庄镇各村（社区）</t>
  </si>
  <si>
    <t>2024年天明镇公益性扶贫项目资产管护公益性岗位项目</t>
  </si>
  <si>
    <t>用于从事安全饮水 、村组道路等公益 性扶贫项目资产的46名管护人员，按每人每月500元进行补助</t>
  </si>
  <si>
    <t>通过劳务用工等方式巩固46户脱贫户增收并提高扶贫资产使用效率</t>
  </si>
  <si>
    <t>2024年城固县五堵镇公益性扶贫项目资产公益性岗位管护项目</t>
  </si>
  <si>
    <t>设置24名公益性扶贫项目资产公益性岗位，用于从事安全饮水、村组道路等公益性扶贫项目资产的管护人员，按每人每月500元进行补助。</t>
  </si>
  <si>
    <t>通过劳务用工等方式巩固24户脱贫户增收并提高扶贫资产使用效率</t>
  </si>
  <si>
    <t>2024年城固县双溪镇公益性扶贫项目资产管护公益性岗位项目</t>
  </si>
  <si>
    <t>对23名从事安全饮水、村组道路等公益性扶贫项目资产管护人员按500元每月补助</t>
  </si>
  <si>
    <t>预计带动23户脱贫户，年均增收6000元</t>
  </si>
  <si>
    <t>2024年小河镇公益性扶贫项目资产管护公益性岗位项目</t>
  </si>
  <si>
    <t>主要用于安全饮水、村组道路等公益性扶贫资产管护支出和公益岗位补助，按500元每月补助</t>
  </si>
  <si>
    <t>通过劳务用工等方式巩固13户13人脱贫户脱贫成果，提升扶贫资产管理水平。</t>
  </si>
  <si>
    <t>小河镇
9个村</t>
  </si>
  <si>
    <t>2024年城固县沙河营镇公益性扶贫项目资产管护公益性岗位项目</t>
  </si>
  <si>
    <t>对11名从事安全饮水、村组道路等公益性扶贫项目资产管护人员按500元每月补助</t>
  </si>
  <si>
    <t>预计带动11户脱贫户，年均增收4000元</t>
  </si>
  <si>
    <t>2024年城固县三合镇公益性扶贫项目资产管护公益性岗位项目</t>
  </si>
  <si>
    <t>对10名从事安全饮水、村组道路等公益幸福片项目资产管护人员按500元每月补助</t>
  </si>
  <si>
    <t>对10名从事安全饮水、村组道路等公益幸福片项目资产管护人员按500元每月补助，预计带动14名脱贫户及监测对象年均增收1000元</t>
  </si>
  <si>
    <t>2024年城固县文川镇公益性扶贫项目资产公益性岗位管护项目</t>
  </si>
  <si>
    <t>设置21名公益性扶贫项目资产公益性岗位，用于从事安全饮水、村组道路等公益性扶贫项目资产的管护人员，按每人每月500元进行补助。</t>
  </si>
  <si>
    <t>通过劳务用工等方式巩固21户脱贫户增收并提高扶贫资产</t>
  </si>
  <si>
    <t>2024年城固县莲花街道办事处公益性扶贫项目资产管护项目</t>
  </si>
  <si>
    <t>对11名从事村组道路保洁公益性扶贫项目资产管护人员按500元每月补助</t>
  </si>
  <si>
    <t>预计带动11户脱贫户，年均增收6000元</t>
  </si>
  <si>
    <t>2024年二里镇公益性扶贫项目资产管护公益性岗位项目</t>
  </si>
  <si>
    <t>用于安全饮水、道路管护等公益性扶贫资产管护支出，按照每人每月补助不低于400元</t>
  </si>
  <si>
    <t>通过劳务用工等方式巩固46户脱贫户含监测对象增收并提高扶贫资产使用效率</t>
  </si>
  <si>
    <r>
      <rPr>
        <sz val="10"/>
        <rFont val="Times New Roman"/>
        <charset val="0"/>
      </rPr>
      <t>2024</t>
    </r>
    <r>
      <rPr>
        <sz val="10"/>
        <rFont val="宋体"/>
        <charset val="134"/>
      </rPr>
      <t>年城固县龙头镇公益性扶贫项目资产管护公益性岗位项目</t>
    </r>
  </si>
  <si>
    <r>
      <rPr>
        <sz val="10"/>
        <rFont val="宋体"/>
        <charset val="134"/>
      </rPr>
      <t>对从事安全饮水、村组道路等公益性扶贫项目资产管护人员费用补助，补助</t>
    </r>
    <r>
      <rPr>
        <sz val="10"/>
        <rFont val="Times New Roman"/>
        <charset val="0"/>
      </rPr>
      <t>16</t>
    </r>
    <r>
      <rPr>
        <sz val="10"/>
        <rFont val="宋体"/>
        <charset val="134"/>
      </rPr>
      <t>人，每人每月补助</t>
    </r>
    <r>
      <rPr>
        <sz val="10"/>
        <rFont val="Times New Roman"/>
        <charset val="0"/>
      </rPr>
      <t>600</t>
    </r>
    <r>
      <rPr>
        <sz val="10"/>
        <rFont val="宋体"/>
        <charset val="134"/>
      </rPr>
      <t>元，补助</t>
    </r>
    <r>
      <rPr>
        <sz val="10"/>
        <rFont val="Times New Roman"/>
        <charset val="0"/>
      </rPr>
      <t>12</t>
    </r>
    <r>
      <rPr>
        <sz val="10"/>
        <rFont val="宋体"/>
        <charset val="134"/>
      </rPr>
      <t>个月。</t>
    </r>
  </si>
  <si>
    <r>
      <rPr>
        <sz val="10"/>
        <rFont val="宋体"/>
        <charset val="134"/>
      </rPr>
      <t>通过劳务用工等方式巩固</t>
    </r>
    <r>
      <rPr>
        <sz val="10"/>
        <rFont val="Times New Roman"/>
        <charset val="0"/>
      </rPr>
      <t>16</t>
    </r>
    <r>
      <rPr>
        <sz val="10"/>
        <rFont val="宋体"/>
        <charset val="134"/>
      </rPr>
      <t>户脱贫户（含监测对象）增收，并提高扶贫资产使用效率。</t>
    </r>
  </si>
  <si>
    <r>
      <rPr>
        <sz val="10"/>
        <rFont val="宋体"/>
        <charset val="134"/>
      </rPr>
      <t>龙头镇</t>
    </r>
    <r>
      <rPr>
        <sz val="10"/>
        <rFont val="Times New Roman"/>
        <charset val="0"/>
      </rPr>
      <t>14</t>
    </r>
    <r>
      <rPr>
        <sz val="10"/>
        <rFont val="宋体"/>
        <charset val="134"/>
      </rPr>
      <t>个村（社区）</t>
    </r>
  </si>
  <si>
    <t>2024年城固县桔园扶贫资产管护公共服务岗位项目</t>
  </si>
  <si>
    <t>对安全饮水、村组道路等公益性扶贫项目资产管护人员费用补助。补助27人，每人每月补助500元，补助12个月。</t>
  </si>
  <si>
    <t>通过提供公益岗位带动3名脱贫户（含监测对象），年户均增收3000元</t>
  </si>
  <si>
    <t>桔园镇郭家山村、后湾社区等6个村</t>
  </si>
  <si>
    <t>含五堵退回的8.2万元</t>
  </si>
  <si>
    <t>2024年度城固县原公镇公益性扶贫项目资产管护公益性岗位项目</t>
  </si>
  <si>
    <t>1.对40名从事安全饮水等公益性扶贫项目资产管护人员按500元每月补助
2.扶贫资产管理维修费5万元</t>
  </si>
  <si>
    <t>通过劳务用工等方式巩固36户36人脱贫户增收并提高扶贫资产使用效率</t>
  </si>
  <si>
    <t>2024年董家营镇公益性扶贫项目资产管护公益性岗位项目</t>
  </si>
  <si>
    <t>对从事安全饮水、村组道路等公益性扶贫项目资产管护20名脱贫劳动力，按照每月500元进行补助</t>
  </si>
  <si>
    <t>通过劳务用工等方式巩固20户脱贫户增收并提高扶贫资产使用效率</t>
  </si>
  <si>
    <t>2024年城固县脱贫人口乡村公益性岗位追加项目</t>
  </si>
  <si>
    <t>追加2024年1501人脱贫劳动力(含监测对象)参加公益性岗位实现稳定就业，按照每人每月不低于500元进行补助</t>
  </si>
  <si>
    <t>2024年
10月-12月</t>
  </si>
  <si>
    <t>通过鼓励脱贫劳动力(含监测对象)参加公益性岗位，带动1501人脱贫户(含监测对象)就近就业增收</t>
  </si>
  <si>
    <t>三、乡村建设行动</t>
  </si>
  <si>
    <t>1.农村基础设施（含产业配套基础设施）</t>
  </si>
  <si>
    <t>①村庄规划编制（含修编）</t>
  </si>
  <si>
    <t>②农村道路建设（通村路、通户路、小型桥梁等）</t>
  </si>
  <si>
    <r>
      <rPr>
        <sz val="10"/>
        <rFont val="Times New Roman"/>
        <charset val="0"/>
      </rPr>
      <t>2024</t>
    </r>
    <r>
      <rPr>
        <sz val="10"/>
        <rFont val="宋体"/>
        <charset val="134"/>
      </rPr>
      <t>年木瓜村通村主道路修复改造工程</t>
    </r>
  </si>
  <si>
    <t>村主干道路（村口至二组西沟口）拆除修复长度1353米，铺设6公分厚沥青混凝土6382平方米,50*50混凝土排水沟1315米，埋设DN500管涵16米</t>
  </si>
  <si>
    <t>项目属于公益性资产，建成后资产所有权归村集体，由村集体进行后续管护，改善260户857名群众其中脱贫户、监测对象46户116人生产生活交通出行条件</t>
  </si>
  <si>
    <t>木瓜村</t>
  </si>
  <si>
    <r>
      <rPr>
        <sz val="10"/>
        <rFont val="Times New Roman"/>
        <charset val="0"/>
      </rPr>
      <t>2024</t>
    </r>
    <r>
      <rPr>
        <sz val="10"/>
        <rFont val="宋体"/>
        <charset val="134"/>
      </rPr>
      <t>年木瓜村山体滑坡排险工程</t>
    </r>
  </si>
  <si>
    <t>毛石混凝土砌护挡墙长63m，高5.5m，约600m³</t>
  </si>
  <si>
    <t>项目属于公益性资产，建成后资产所有权归村集体，由村集体进行后续管护，改善260户857名群众其中脱贫户、监测对象36户96人生产生活交通出行条件</t>
  </si>
  <si>
    <r>
      <rPr>
        <sz val="10"/>
        <rFont val="Times New Roman"/>
        <charset val="0"/>
      </rPr>
      <t>2024</t>
    </r>
    <r>
      <rPr>
        <sz val="10"/>
        <rFont val="宋体"/>
        <charset val="134"/>
      </rPr>
      <t>年陈丁村蔬菜元胡基地道路硬化</t>
    </r>
  </si>
  <si>
    <t>1.硬化道路共计长1800米。其中宽3米道路长1685米；宽3.5米道路长60米；宽4米道路55米。2.拓宽硬化蔬菜基地道路长969.1米，将原宽3米路面拓宽硬化至4米，并新建混凝土边沟长102米。</t>
  </si>
  <si>
    <t>项目属于公益性资产，建成后资产所有权归村集体，由村集体进行后续管护，改善310户925名群众其中脱贫户、监测对象26户78人生产生活交通出行条件</t>
  </si>
  <si>
    <t>陈丁村</t>
  </si>
  <si>
    <r>
      <rPr>
        <sz val="10"/>
        <rFont val="Times New Roman"/>
        <charset val="0"/>
      </rPr>
      <t>2024</t>
    </r>
    <r>
      <rPr>
        <sz val="10"/>
        <rFont val="宋体"/>
        <charset val="134"/>
      </rPr>
      <t>年文苏村通村组道路硬化项目</t>
    </r>
  </si>
  <si>
    <t>硬化一组道路长756米、宽3米、厚0.18米，埋设DN300管涵长70米，衬砌矩形边沟渠长300米；硬化二组道路长595米、宽3米、厚0.18米，埋设DN300管涵长135米，衬砌矩形边沟渠长300米，建设箱涵一座；硬化四组道路长674米、宽3米、厚0.18米，埋设DN300管涵长100米，衬砌矩形边沟渠长242米；</t>
  </si>
  <si>
    <t>项目属于公益性资产，建成后资产所有权归村集体，由村集体进行后续管护，改善325户766名群众其中脱贫户、监测对象48户121人生产生活交通出行条件</t>
  </si>
  <si>
    <r>
      <rPr>
        <sz val="10"/>
        <rFont val="Times New Roman"/>
        <charset val="0"/>
      </rPr>
      <t>2024</t>
    </r>
    <r>
      <rPr>
        <sz val="10"/>
        <rFont val="宋体"/>
        <charset val="134"/>
      </rPr>
      <t>年广杨村便民桥建设项目</t>
    </r>
  </si>
  <si>
    <t>新建钢混结构一跨一孔长5米宽3.5米高4.5米平板桥一座</t>
  </si>
  <si>
    <t>项目属于公益性资产，建成后资产所有权归村集体，由村集体进行后续管护，改善1132户3024名群众其中脱贫户、监测对象49户124人生产生活交通出行条件</t>
  </si>
  <si>
    <t>广杨村</t>
  </si>
  <si>
    <t>慈善协会</t>
  </si>
  <si>
    <r>
      <rPr>
        <sz val="10"/>
        <rFont val="Times New Roman"/>
        <charset val="0"/>
      </rPr>
      <t>2024</t>
    </r>
    <r>
      <rPr>
        <sz val="10"/>
        <rFont val="宋体"/>
        <charset val="134"/>
      </rPr>
      <t>年谢何村便民桥建设项目</t>
    </r>
  </si>
  <si>
    <t>新建钢混结构一跨一孔长5米宽4米高1.5米平板桥一座</t>
  </si>
  <si>
    <t>项目属于公益性资产，建成后资产所有权归村集体，由村集体进行后续管护，改善435户1545名群众其中脱贫户、监测对象78户162人生产生活交通出行条件</t>
  </si>
  <si>
    <t>谢何村</t>
  </si>
  <si>
    <r>
      <rPr>
        <sz val="10"/>
        <rFont val="Times New Roman"/>
        <charset val="0"/>
      </rPr>
      <t>2024</t>
    </r>
    <r>
      <rPr>
        <sz val="10"/>
        <rFont val="宋体"/>
        <charset val="134"/>
      </rPr>
      <t>年张家桥村便民桥建设项目</t>
    </r>
  </si>
  <si>
    <t>新建钢混结构一跨一孔长6米宽3.5米高3.5米平板桥一座</t>
  </si>
  <si>
    <t>项目属于公益性资产，建成后资产所有权归村集体，由村集体进行后续管护，改善746户1936名群众其中脱贫户、监测对象68户159人生产生活交通出行条件</t>
  </si>
  <si>
    <r>
      <rPr>
        <sz val="10"/>
        <rFont val="Times New Roman"/>
        <charset val="0"/>
      </rPr>
      <t>2024</t>
    </r>
    <r>
      <rPr>
        <sz val="10"/>
        <rFont val="宋体"/>
        <charset val="134"/>
      </rPr>
      <t>年贾家山村便民桥建设项目</t>
    </r>
  </si>
  <si>
    <t>新建钢混结构一跨一孔长5米宽3.5米高2.5米平板桥一座</t>
  </si>
  <si>
    <t>项目属于公益性资产，建成后资产所有权归村集体，由村集体进行后续管护，改善573户1735名群众其中脱贫户、监测对象38户106人生产生活交通出行条件</t>
  </si>
  <si>
    <t>贾家山村</t>
  </si>
  <si>
    <r>
      <rPr>
        <sz val="10"/>
        <rFont val="Times New Roman"/>
        <charset val="0"/>
      </rPr>
      <t>2024</t>
    </r>
    <r>
      <rPr>
        <sz val="10"/>
        <rFont val="宋体"/>
        <charset val="134"/>
      </rPr>
      <t>年余家湾村便民桥建设项目</t>
    </r>
  </si>
  <si>
    <t>新建钢混结构一跨一孔长5米宽4米高3米平板桥一座</t>
  </si>
  <si>
    <t>项目属于公益性资产，建成后资产所有权归村集体，由村集体进行后续管护，改善236户675名群众其中脱贫户、监测对象40户121人生产生活交通出行条件</t>
  </si>
  <si>
    <r>
      <rPr>
        <sz val="10"/>
        <rFont val="Times New Roman"/>
        <charset val="0"/>
      </rPr>
      <t>2024</t>
    </r>
    <r>
      <rPr>
        <sz val="10"/>
        <rFont val="宋体"/>
        <charset val="134"/>
      </rPr>
      <t>年兴隆村便民桥建设项目</t>
    </r>
  </si>
  <si>
    <t>新建钢混结构一跨一孔长5米宽4米高3.5米平板桥一座</t>
  </si>
  <si>
    <t>项目属于公益性资产，建成后资产所有权归村集体，由村集体进行后续管护，改善258户764名群众其中脱贫户、监测对象77户162人生产生活交通出行条件</t>
  </si>
  <si>
    <t>兴隆村</t>
  </si>
  <si>
    <r>
      <rPr>
        <sz val="10"/>
        <rFont val="Times New Roman"/>
        <charset val="0"/>
      </rPr>
      <t>2024</t>
    </r>
    <r>
      <rPr>
        <sz val="10"/>
        <rFont val="宋体"/>
        <charset val="134"/>
      </rPr>
      <t>年继兴村便民桥建设项目</t>
    </r>
  </si>
  <si>
    <t>新建钢混结构一跨一孔长6米宽4米高3米平板桥一座</t>
  </si>
  <si>
    <t>项目属于公益性资产，建成后资产所有权归村集体，由村集体进行后续管护，改善388户1145名群众其中脱贫户、监测对象65户123人生产生活交通出行条件</t>
  </si>
  <si>
    <t>继兴村</t>
  </si>
  <si>
    <r>
      <rPr>
        <sz val="10"/>
        <rFont val="Times New Roman"/>
        <charset val="0"/>
      </rPr>
      <t>2024</t>
    </r>
    <r>
      <rPr>
        <sz val="10"/>
        <rFont val="宋体"/>
        <charset val="134"/>
      </rPr>
      <t>年苟家湾村便民桥建设项目</t>
    </r>
  </si>
  <si>
    <t>新建钢混结构一跨一孔长6米宽4米高2米平板桥一座</t>
  </si>
  <si>
    <t>项目属于公益性资产，建成后资产所有权归村集体，由村集体进行后续管护，改善295户879名群众其中脱贫户、监测对象79户146人生产生活交通出行条件</t>
  </si>
  <si>
    <t>苟家湾村</t>
  </si>
  <si>
    <r>
      <rPr>
        <sz val="10"/>
        <rFont val="Times New Roman"/>
        <charset val="0"/>
      </rPr>
      <t>2024</t>
    </r>
    <r>
      <rPr>
        <sz val="10"/>
        <rFont val="宋体"/>
        <charset val="134"/>
      </rPr>
      <t>年青龙寺村便民桥建设项目</t>
    </r>
  </si>
  <si>
    <t>新建钢混结构一跨一孔长6米宽3.5米高2米平板桥一座</t>
  </si>
  <si>
    <t>项目属于公益性资产，建成后资产所有权归村集体，由村集体进行后续管护，改善729户2040名群众其中脱贫户、监测对象61户215人生产生活交通出行条件</t>
  </si>
  <si>
    <r>
      <rPr>
        <sz val="10"/>
        <rFont val="Times New Roman"/>
        <charset val="0"/>
      </rPr>
      <t>2024</t>
    </r>
    <r>
      <rPr>
        <sz val="10"/>
        <rFont val="宋体"/>
        <charset val="134"/>
      </rPr>
      <t>年盘龙村便民桥建设项目</t>
    </r>
  </si>
  <si>
    <t>新建钢混结构一跨一孔长6米宽3.5米高2.5米平板桥一座</t>
  </si>
  <si>
    <t>项目属于公益性资产，建成后资产所有权归村集体，由村集体进行后续管护，改善421户1021名群众其中脱贫户、监测对象88户240人生产生活交通出行条件</t>
  </si>
  <si>
    <r>
      <rPr>
        <sz val="10"/>
        <rFont val="Times New Roman"/>
        <charset val="0"/>
      </rPr>
      <t>2024</t>
    </r>
    <r>
      <rPr>
        <sz val="10"/>
        <rFont val="宋体"/>
        <charset val="134"/>
      </rPr>
      <t>年石槽河村便民桥建设项目</t>
    </r>
  </si>
  <si>
    <t>项目属于公益性资产，建成后资产所有权归村集体，由村集体进行后续管护，改善364户969名群众其中脱贫户、监测对象89户227人生产生活交通出行条件</t>
  </si>
  <si>
    <r>
      <rPr>
        <sz val="10"/>
        <rFont val="Times New Roman"/>
        <charset val="0"/>
      </rPr>
      <t>2024</t>
    </r>
    <r>
      <rPr>
        <sz val="10"/>
        <rFont val="宋体"/>
        <charset val="134"/>
      </rPr>
      <t>年毛家岭村便民桥建设项目</t>
    </r>
  </si>
  <si>
    <t>新建钢混结构一跨一孔长7米宽3.5米高3.5米平板桥一座</t>
  </si>
  <si>
    <t>项目属于公益性资产，建成后资产所有权归村集体，由村集体进行后续管护，改善1186户3416名群众其中脱贫户、监测对象65户138人生产生活交通出行条件</t>
  </si>
  <si>
    <r>
      <rPr>
        <sz val="10"/>
        <rFont val="Times New Roman"/>
        <charset val="0"/>
      </rPr>
      <t>2024</t>
    </r>
    <r>
      <rPr>
        <sz val="10"/>
        <rFont val="宋体"/>
        <charset val="134"/>
      </rPr>
      <t>年刘草坝村便民桥建设项目</t>
    </r>
  </si>
  <si>
    <t>新建钢混结构一跨一孔长6米宽3.5米高3米平板桥一座</t>
  </si>
  <si>
    <t>项目属于公益性资产，建成后资产所有权归村集体，由村集体进行后续管护，改善617户2221名群众其中脱贫户、监测对象40户123人生产生活交通出行条件</t>
  </si>
  <si>
    <r>
      <rPr>
        <sz val="10"/>
        <rFont val="Times New Roman"/>
        <charset val="0"/>
      </rPr>
      <t>2024</t>
    </r>
    <r>
      <rPr>
        <sz val="10"/>
        <rFont val="宋体"/>
        <charset val="134"/>
      </rPr>
      <t>年金星村便民桥建设项目</t>
    </r>
  </si>
  <si>
    <t>项目属于公益性资产，建成后资产所有权归村集体，由村集体进行后续管护，改善495户1721名群众其中脱贫户、监测对象35户78人生产生活交通出行条件</t>
  </si>
  <si>
    <t>金星村</t>
  </si>
  <si>
    <r>
      <rPr>
        <sz val="10"/>
        <rFont val="Times New Roman"/>
        <charset val="0"/>
      </rPr>
      <t>2024</t>
    </r>
    <r>
      <rPr>
        <sz val="10"/>
        <rFont val="宋体"/>
        <charset val="134"/>
      </rPr>
      <t>年向日寺村便民桥建设项目</t>
    </r>
  </si>
  <si>
    <t>新建钢混结构一跨一孔长6米宽4米高2.5米平板桥一座</t>
  </si>
  <si>
    <t>项目属于公益性资产，建成后资产所有权归村集体，由村集体进行后续管护，改善489户1789名群众其中脱贫户、监测对象35户78人生产生活交通出行条件</t>
  </si>
  <si>
    <t>向日寺村</t>
  </si>
  <si>
    <r>
      <rPr>
        <sz val="10"/>
        <rFont val="Times New Roman"/>
        <charset val="0"/>
      </rPr>
      <t>2024</t>
    </r>
    <r>
      <rPr>
        <sz val="10"/>
        <rFont val="宋体"/>
        <charset val="134"/>
      </rPr>
      <t>年石槽河村道路修复硬化项目</t>
    </r>
  </si>
  <si>
    <r>
      <rPr>
        <sz val="10"/>
        <rFont val="宋体"/>
        <charset val="0"/>
      </rPr>
      <t>修复一、四组道路</t>
    </r>
    <r>
      <rPr>
        <sz val="10"/>
        <rFont val="Times New Roman"/>
        <charset val="0"/>
      </rPr>
      <t>1000</t>
    </r>
    <r>
      <rPr>
        <sz val="10"/>
        <rFont val="宋体"/>
        <charset val="0"/>
      </rPr>
      <t>米中破损分部，清运滑坡</t>
    </r>
    <r>
      <rPr>
        <sz val="10"/>
        <rFont val="Times New Roman"/>
        <charset val="0"/>
      </rPr>
      <t>800</t>
    </r>
    <r>
      <rPr>
        <sz val="10"/>
        <rFont val="宋体"/>
        <charset val="0"/>
      </rPr>
      <t>立方米，硬化三组道路长</t>
    </r>
    <r>
      <rPr>
        <sz val="10"/>
        <rFont val="Times New Roman"/>
        <charset val="0"/>
      </rPr>
      <t>575</t>
    </r>
    <r>
      <rPr>
        <sz val="10"/>
        <rFont val="宋体"/>
        <charset val="0"/>
      </rPr>
      <t>米、宽</t>
    </r>
    <r>
      <rPr>
        <sz val="10"/>
        <rFont val="Times New Roman"/>
        <charset val="0"/>
      </rPr>
      <t>3.5</t>
    </r>
    <r>
      <rPr>
        <sz val="10"/>
        <rFont val="宋体"/>
        <charset val="0"/>
      </rPr>
      <t>米，厚</t>
    </r>
    <r>
      <rPr>
        <sz val="10"/>
        <rFont val="Times New Roman"/>
        <charset val="0"/>
      </rPr>
      <t>0.18</t>
    </r>
    <r>
      <rPr>
        <sz val="10"/>
        <rFont val="宋体"/>
        <charset val="0"/>
      </rPr>
      <t>米</t>
    </r>
    <r>
      <rPr>
        <sz val="10"/>
        <rFont val="Times New Roman"/>
        <charset val="0"/>
      </rPr>
      <t>.</t>
    </r>
  </si>
  <si>
    <r>
      <rPr>
        <sz val="10"/>
        <rFont val="宋体"/>
        <charset val="134"/>
      </rPr>
      <t>项目属于公益性资产，建成后所有权归村集体，由村集体进行管护，通过改善生产交通条件，解决5</t>
    </r>
    <r>
      <rPr>
        <sz val="10"/>
        <rFont val="Times New Roman"/>
        <charset val="0"/>
      </rPr>
      <t>0</t>
    </r>
    <r>
      <rPr>
        <sz val="10"/>
        <rFont val="宋体"/>
        <charset val="134"/>
      </rPr>
      <t>户12</t>
    </r>
    <r>
      <rPr>
        <sz val="10"/>
        <rFont val="Times New Roman"/>
        <charset val="0"/>
      </rPr>
      <t>8</t>
    </r>
    <r>
      <rPr>
        <sz val="10"/>
        <rFont val="宋体"/>
        <charset val="134"/>
      </rPr>
      <t>名群众，其中</t>
    </r>
    <r>
      <rPr>
        <sz val="10"/>
        <rFont val="Times New Roman"/>
        <charset val="0"/>
      </rPr>
      <t>28</t>
    </r>
    <r>
      <rPr>
        <sz val="10"/>
        <rFont val="宋体"/>
        <charset val="134"/>
      </rPr>
      <t>户脱贫户</t>
    </r>
    <r>
      <rPr>
        <sz val="10"/>
        <rFont val="Times New Roman"/>
        <charset val="0"/>
      </rPr>
      <t>59</t>
    </r>
    <r>
      <rPr>
        <sz val="10"/>
        <rFont val="宋体"/>
        <charset val="134"/>
      </rPr>
      <t>人（含监测对象）出行难问题</t>
    </r>
  </si>
  <si>
    <t>交通局</t>
  </si>
  <si>
    <r>
      <rPr>
        <sz val="10"/>
        <rFont val="Times New Roman"/>
        <charset val="0"/>
      </rPr>
      <t>2024</t>
    </r>
    <r>
      <rPr>
        <sz val="10"/>
        <rFont val="宋体"/>
        <charset val="134"/>
      </rPr>
      <t>年城固县文川镇毛岭村村组道路硬化项目</t>
    </r>
  </si>
  <si>
    <r>
      <rPr>
        <sz val="10"/>
        <rFont val="宋体"/>
        <charset val="134"/>
      </rPr>
      <t>硬化十一组、十二组、十五组道路长</t>
    </r>
    <r>
      <rPr>
        <sz val="10"/>
        <rFont val="Times New Roman"/>
        <charset val="0"/>
      </rPr>
      <t>2799</t>
    </r>
    <r>
      <rPr>
        <sz val="10"/>
        <rFont val="宋体"/>
        <charset val="134"/>
      </rPr>
      <t>米，宽度</t>
    </r>
    <r>
      <rPr>
        <sz val="10"/>
        <rFont val="Times New Roman"/>
        <charset val="0"/>
      </rPr>
      <t>2-3</t>
    </r>
    <r>
      <rPr>
        <sz val="10"/>
        <rFont val="宋体"/>
        <charset val="134"/>
      </rPr>
      <t>米，厚度</t>
    </r>
    <r>
      <rPr>
        <sz val="10"/>
        <rFont val="Times New Roman"/>
        <charset val="0"/>
      </rPr>
      <t>0.18</t>
    </r>
    <r>
      <rPr>
        <sz val="10"/>
        <rFont val="宋体"/>
        <charset val="134"/>
      </rPr>
      <t>米；砌护十五组道路护坡长</t>
    </r>
    <r>
      <rPr>
        <sz val="10"/>
        <rFont val="Times New Roman"/>
        <charset val="0"/>
      </rPr>
      <t>100</t>
    </r>
    <r>
      <rPr>
        <sz val="10"/>
        <rFont val="宋体"/>
        <charset val="134"/>
      </rPr>
      <t>米，均宽</t>
    </r>
    <r>
      <rPr>
        <sz val="10"/>
        <rFont val="Times New Roman"/>
        <charset val="0"/>
      </rPr>
      <t>0.6</t>
    </r>
    <r>
      <rPr>
        <sz val="10"/>
        <rFont val="宋体"/>
        <charset val="134"/>
      </rPr>
      <t>米，高</t>
    </r>
    <r>
      <rPr>
        <sz val="10"/>
        <rFont val="Times New Roman"/>
        <charset val="0"/>
      </rPr>
      <t>2</t>
    </r>
    <r>
      <rPr>
        <sz val="10"/>
        <rFont val="宋体"/>
        <charset val="134"/>
      </rPr>
      <t>米。</t>
    </r>
  </si>
  <si>
    <r>
      <rPr>
        <sz val="10"/>
        <rFont val="宋体"/>
        <charset val="134"/>
      </rPr>
      <t>项目属于公益性资产，建成后资产所有权归村集体，由村集体进行后续管护，改善两个组159户</t>
    </r>
    <r>
      <rPr>
        <sz val="10"/>
        <rFont val="Times New Roman"/>
        <charset val="0"/>
      </rPr>
      <t>526</t>
    </r>
    <r>
      <rPr>
        <sz val="10"/>
        <rFont val="宋体"/>
        <charset val="134"/>
      </rPr>
      <t>人，含</t>
    </r>
    <r>
      <rPr>
        <sz val="10"/>
        <rFont val="Times New Roman"/>
        <charset val="0"/>
      </rPr>
      <t>103</t>
    </r>
    <r>
      <rPr>
        <sz val="10"/>
        <rFont val="宋体"/>
        <charset val="134"/>
      </rPr>
      <t>户209名脱贫户生产生活交通出行条件</t>
    </r>
  </si>
  <si>
    <r>
      <rPr>
        <sz val="10"/>
        <rFont val="Times New Roman"/>
        <charset val="0"/>
      </rPr>
      <t>2024</t>
    </r>
    <r>
      <rPr>
        <sz val="10"/>
        <rFont val="宋体"/>
        <charset val="134"/>
      </rPr>
      <t>年城固县龙头镇六一村通组道路硬化项目</t>
    </r>
  </si>
  <si>
    <r>
      <rPr>
        <sz val="10"/>
        <rFont val="宋体"/>
        <charset val="134"/>
      </rPr>
      <t>硬化十组至龙头小学道路长</t>
    </r>
    <r>
      <rPr>
        <sz val="10"/>
        <rFont val="Times New Roman"/>
        <charset val="0"/>
      </rPr>
      <t>900</t>
    </r>
    <r>
      <rPr>
        <sz val="10"/>
        <rFont val="宋体"/>
        <charset val="134"/>
      </rPr>
      <t>米，宽</t>
    </r>
    <r>
      <rPr>
        <sz val="10"/>
        <rFont val="Times New Roman"/>
        <charset val="0"/>
      </rPr>
      <t>3.5</t>
    </r>
    <r>
      <rPr>
        <sz val="10"/>
        <rFont val="宋体"/>
        <charset val="134"/>
      </rPr>
      <t>米，厚度</t>
    </r>
    <r>
      <rPr>
        <sz val="10"/>
        <rFont val="Times New Roman"/>
        <charset val="0"/>
      </rPr>
      <t>0.18</t>
    </r>
    <r>
      <rPr>
        <sz val="10"/>
        <rFont val="宋体"/>
        <charset val="134"/>
      </rPr>
      <t>米。</t>
    </r>
  </si>
  <si>
    <r>
      <rPr>
        <sz val="10"/>
        <rFont val="宋体"/>
        <charset val="134"/>
      </rPr>
      <t>项目属于公益性资产，建成后资产所有权归村集体，由村集体进行后续管护，改善</t>
    </r>
    <r>
      <rPr>
        <sz val="10"/>
        <rFont val="Times New Roman"/>
        <charset val="0"/>
      </rPr>
      <t>400</t>
    </r>
    <r>
      <rPr>
        <sz val="10"/>
        <rFont val="宋体"/>
        <charset val="134"/>
      </rPr>
      <t>户</t>
    </r>
    <r>
      <rPr>
        <sz val="10"/>
        <rFont val="Times New Roman"/>
        <charset val="0"/>
      </rPr>
      <t>1115</t>
    </r>
    <r>
      <rPr>
        <sz val="10"/>
        <rFont val="宋体"/>
        <charset val="134"/>
      </rPr>
      <t>名群众，其中</t>
    </r>
    <r>
      <rPr>
        <sz val="10"/>
        <rFont val="Times New Roman"/>
        <charset val="0"/>
      </rPr>
      <t>34</t>
    </r>
    <r>
      <rPr>
        <sz val="10"/>
        <rFont val="宋体"/>
        <charset val="134"/>
      </rPr>
      <t>户</t>
    </r>
    <r>
      <rPr>
        <sz val="10"/>
        <rFont val="Times New Roman"/>
        <charset val="0"/>
      </rPr>
      <t>85</t>
    </r>
    <r>
      <rPr>
        <sz val="10"/>
        <rFont val="宋体"/>
        <charset val="134"/>
      </rPr>
      <t>人脱贫户（含监测对象）生产生活交通出行条件</t>
    </r>
  </si>
  <si>
    <t>六一村</t>
  </si>
  <si>
    <t>以工代赈</t>
  </si>
  <si>
    <r>
      <rPr>
        <sz val="10"/>
        <rFont val="宋体"/>
        <charset val="134"/>
      </rPr>
      <t>城固县天明镇</t>
    </r>
    <r>
      <rPr>
        <sz val="10"/>
        <rFont val="Times New Roman"/>
        <charset val="0"/>
      </rPr>
      <t>2024</t>
    </r>
    <r>
      <rPr>
        <sz val="10"/>
        <rFont val="宋体"/>
        <charset val="134"/>
      </rPr>
      <t>年中央财政以工代赈项目</t>
    </r>
  </si>
  <si>
    <t>1.赵家坝村龚家沟界鹞子湾口至土门子2.28公里，宽3米；2.牛角湾至宋家垭1公里，宽3米；3.中坝至老院坝，长0.32公里，宽2米；4.赵家坝村至古路坝村连接断头路0.58公里、宽4米。</t>
  </si>
  <si>
    <t>赵家坝村</t>
  </si>
  <si>
    <t>发改局</t>
  </si>
  <si>
    <t>③产业路、资源路、旅游路建设</t>
  </si>
  <si>
    <t>④农村供水保障设施建设</t>
  </si>
  <si>
    <t>2024年孟家坪村安全饮水巩固提升工程</t>
  </si>
  <si>
    <t>铺设配水PE管道安装24197米，其中D110管道长560米、D90管道长575米、D75管道长772米、D63管道长945米、D50管道长1627米、D40管道长5125米、D32管道长4080米、D25管道长10513米。</t>
  </si>
  <si>
    <t>项目属于公益性资产，建成后资产所有权归村集体，由村集体进行后续管护，保障792户2405名群众其中脱贫户（含监测对象）180户1610人饮水安全</t>
  </si>
  <si>
    <t>水利局</t>
  </si>
  <si>
    <t>2024年草寺村安全饮水巩固提升工程</t>
  </si>
  <si>
    <t>铺设配水管PE道长21305米，其中D110管道长1370米、D63管道长965米、D50管道长1540米、D40PE管道长2690米、DN32管道长8190米、D25管道长6550米。</t>
  </si>
  <si>
    <t>项目属于公益性资产，建成后资产所有权归村集体，由村集体进行后续管护，保障500户1680名群众其中脱贫户（含监测对象）48户138人饮水安全</t>
  </si>
  <si>
    <t>草寺村</t>
  </si>
  <si>
    <t>2024年崔家山村安全饮水巩固提升工程</t>
  </si>
  <si>
    <t>新建水源井一眼，井径40公分、井深120米。</t>
  </si>
  <si>
    <t>项目属于公益性资产，建成后资产所有权归村集体，由村集体进行后续管护，保障279户1031名群众其中脱贫户（含监测对象）25户76人饮水安全</t>
  </si>
  <si>
    <t>崔家山村</t>
  </si>
  <si>
    <r>
      <rPr>
        <sz val="10"/>
        <rFont val="Times New Roman"/>
        <charset val="0"/>
      </rPr>
      <t>2024</t>
    </r>
    <r>
      <rPr>
        <sz val="10"/>
        <rFont val="宋体"/>
        <charset val="134"/>
      </rPr>
      <t>年度城固县老庄镇双井村安全饮水巩固提升工程</t>
    </r>
  </si>
  <si>
    <r>
      <rPr>
        <sz val="10"/>
        <rFont val="宋体"/>
        <charset val="134"/>
      </rPr>
      <t>新建</t>
    </r>
    <r>
      <rPr>
        <sz val="10"/>
        <rFont val="Times New Roman"/>
        <charset val="0"/>
      </rPr>
      <t>30</t>
    </r>
    <r>
      <rPr>
        <sz val="10"/>
        <rFont val="宋体"/>
        <charset val="134"/>
      </rPr>
      <t>㎥蓄水池，安装机电抽水及变频供水设备各</t>
    </r>
    <r>
      <rPr>
        <sz val="10"/>
        <rFont val="Times New Roman"/>
        <charset val="0"/>
      </rPr>
      <t>1</t>
    </r>
    <r>
      <rPr>
        <sz val="10"/>
        <rFont val="宋体"/>
        <charset val="134"/>
      </rPr>
      <t>套，铺设</t>
    </r>
    <r>
      <rPr>
        <sz val="10"/>
        <rFont val="Times New Roman"/>
        <charset val="0"/>
      </rPr>
      <t>4700</t>
    </r>
    <r>
      <rPr>
        <sz val="10"/>
        <rFont val="宋体"/>
        <charset val="134"/>
      </rPr>
      <t>米供水管网。</t>
    </r>
  </si>
  <si>
    <r>
      <rPr>
        <sz val="10"/>
        <rFont val="宋体"/>
        <charset val="134"/>
      </rPr>
      <t>项目属于公益性资产，建成后资产所有权归村集体，由村集体进行后续管护，改善提升</t>
    </r>
    <r>
      <rPr>
        <sz val="10"/>
        <rFont val="Times New Roman"/>
        <charset val="0"/>
      </rPr>
      <t>405</t>
    </r>
    <r>
      <rPr>
        <sz val="10"/>
        <rFont val="宋体"/>
        <charset val="134"/>
      </rPr>
      <t>户</t>
    </r>
    <r>
      <rPr>
        <sz val="10"/>
        <rFont val="Times New Roman"/>
        <charset val="0"/>
      </rPr>
      <t>1236</t>
    </r>
    <r>
      <rPr>
        <sz val="10"/>
        <rFont val="宋体"/>
        <charset val="134"/>
      </rPr>
      <t>名群众，其中脱贫户（含监测对象）</t>
    </r>
    <r>
      <rPr>
        <sz val="10"/>
        <rFont val="Times New Roman"/>
        <charset val="0"/>
      </rPr>
      <t>185</t>
    </r>
    <r>
      <rPr>
        <sz val="10"/>
        <rFont val="宋体"/>
        <charset val="134"/>
      </rPr>
      <t>户</t>
    </r>
    <r>
      <rPr>
        <sz val="10"/>
        <rFont val="Times New Roman"/>
        <charset val="0"/>
      </rPr>
      <t>369</t>
    </r>
    <r>
      <rPr>
        <sz val="10"/>
        <rFont val="宋体"/>
        <charset val="134"/>
      </rPr>
      <t>人安全饮水质量。</t>
    </r>
  </si>
  <si>
    <r>
      <rPr>
        <sz val="10"/>
        <rFont val="Times New Roman"/>
        <charset val="0"/>
      </rPr>
      <t>2024</t>
    </r>
    <r>
      <rPr>
        <sz val="10"/>
        <rFont val="宋体"/>
        <charset val="134"/>
      </rPr>
      <t>年城固县老庄镇广杨村安全饮水巩固提升工程</t>
    </r>
  </si>
  <si>
    <r>
      <rPr>
        <sz val="10"/>
        <rFont val="宋体"/>
        <charset val="134"/>
      </rPr>
      <t>新建</t>
    </r>
    <r>
      <rPr>
        <sz val="10"/>
        <rFont val="Times New Roman"/>
        <charset val="0"/>
      </rPr>
      <t>30</t>
    </r>
    <r>
      <rPr>
        <sz val="10"/>
        <rFont val="宋体"/>
        <charset val="134"/>
      </rPr>
      <t>㎥蓄水池，铺设</t>
    </r>
    <r>
      <rPr>
        <sz val="10"/>
        <rFont val="Times New Roman"/>
        <charset val="0"/>
      </rPr>
      <t>1-9</t>
    </r>
    <r>
      <rPr>
        <sz val="10"/>
        <rFont val="宋体"/>
        <charset val="134"/>
      </rPr>
      <t>组</t>
    </r>
    <r>
      <rPr>
        <sz val="10"/>
        <rFont val="Times New Roman"/>
        <charset val="0"/>
      </rPr>
      <t>5600</t>
    </r>
    <r>
      <rPr>
        <sz val="10"/>
        <rFont val="宋体"/>
        <charset val="134"/>
      </rPr>
      <t>米供水管网</t>
    </r>
  </si>
  <si>
    <r>
      <rPr>
        <sz val="10"/>
        <rFont val="宋体"/>
        <charset val="134"/>
      </rPr>
      <t>项目属于公益性资产，建成后资产所有权归村集体，由村集体进行后续管护，改善提升</t>
    </r>
    <r>
      <rPr>
        <sz val="10"/>
        <rFont val="Times New Roman"/>
        <charset val="0"/>
      </rPr>
      <t>561</t>
    </r>
    <r>
      <rPr>
        <sz val="10"/>
        <rFont val="宋体"/>
        <charset val="134"/>
      </rPr>
      <t>户</t>
    </r>
    <r>
      <rPr>
        <sz val="10"/>
        <rFont val="Times New Roman"/>
        <charset val="0"/>
      </rPr>
      <t>1786</t>
    </r>
    <r>
      <rPr>
        <sz val="10"/>
        <rFont val="宋体"/>
        <charset val="134"/>
      </rPr>
      <t>名群众，其中脱贫户（含监测对象）</t>
    </r>
    <r>
      <rPr>
        <sz val="10"/>
        <rFont val="Times New Roman"/>
        <charset val="0"/>
      </rPr>
      <t>155</t>
    </r>
    <r>
      <rPr>
        <sz val="10"/>
        <rFont val="宋体"/>
        <charset val="134"/>
      </rPr>
      <t>户</t>
    </r>
    <r>
      <rPr>
        <sz val="10"/>
        <rFont val="Times New Roman"/>
        <charset val="0"/>
      </rPr>
      <t>312</t>
    </r>
    <r>
      <rPr>
        <sz val="10"/>
        <rFont val="宋体"/>
        <charset val="134"/>
      </rPr>
      <t>人安全饮水质量。</t>
    </r>
  </si>
  <si>
    <r>
      <rPr>
        <sz val="10"/>
        <rFont val="Times New Roman"/>
        <charset val="0"/>
      </rPr>
      <t>2024</t>
    </r>
    <r>
      <rPr>
        <sz val="10"/>
        <rFont val="宋体"/>
        <charset val="134"/>
      </rPr>
      <t>年高桥村安全饮水巩固提升工程</t>
    </r>
  </si>
  <si>
    <r>
      <rPr>
        <sz val="10"/>
        <rFont val="宋体"/>
        <charset val="0"/>
      </rPr>
      <t>新建水源井</t>
    </r>
    <r>
      <rPr>
        <sz val="10"/>
        <rFont val="Times New Roman"/>
        <charset val="0"/>
      </rPr>
      <t>1</t>
    </r>
    <r>
      <rPr>
        <sz val="10"/>
        <rFont val="宋体"/>
        <charset val="0"/>
      </rPr>
      <t>口，</t>
    </r>
    <r>
      <rPr>
        <sz val="10"/>
        <rFont val="Times New Roman"/>
        <charset val="0"/>
      </rPr>
      <t>PE63</t>
    </r>
    <r>
      <rPr>
        <sz val="10"/>
        <rFont val="宋体"/>
        <charset val="0"/>
      </rPr>
      <t>管道</t>
    </r>
    <r>
      <rPr>
        <sz val="10"/>
        <rFont val="Times New Roman"/>
        <charset val="0"/>
      </rPr>
      <t>200</t>
    </r>
    <r>
      <rPr>
        <sz val="10"/>
        <rFont val="宋体"/>
        <charset val="0"/>
      </rPr>
      <t>米，</t>
    </r>
    <r>
      <rPr>
        <sz val="10"/>
        <rFont val="Times New Roman"/>
        <charset val="0"/>
      </rPr>
      <t>PE75</t>
    </r>
    <r>
      <rPr>
        <sz val="10"/>
        <rFont val="宋体"/>
        <charset val="0"/>
      </rPr>
      <t>管道</t>
    </r>
    <r>
      <rPr>
        <sz val="10"/>
        <rFont val="Times New Roman"/>
        <charset val="0"/>
      </rPr>
      <t>400</t>
    </r>
    <r>
      <rPr>
        <sz val="10"/>
        <rFont val="宋体"/>
        <charset val="0"/>
      </rPr>
      <t>米，高位蓄水池</t>
    </r>
    <r>
      <rPr>
        <sz val="10"/>
        <rFont val="Times New Roman"/>
        <charset val="0"/>
      </rPr>
      <t>1</t>
    </r>
    <r>
      <rPr>
        <sz val="10"/>
        <rFont val="宋体"/>
        <charset val="0"/>
      </rPr>
      <t>座，消毒设备</t>
    </r>
    <r>
      <rPr>
        <sz val="10"/>
        <rFont val="Times New Roman"/>
        <charset val="0"/>
      </rPr>
      <t>1</t>
    </r>
    <r>
      <rPr>
        <sz val="10"/>
        <rFont val="宋体"/>
        <charset val="0"/>
      </rPr>
      <t>套及相关配套设施。</t>
    </r>
  </si>
  <si>
    <r>
      <rPr>
        <sz val="10"/>
        <rFont val="宋体"/>
        <charset val="134"/>
      </rPr>
      <t>项目属于公益性资产，建成后资产所有权归村集体，由村集体进行后续管护，改造提升</t>
    </r>
    <r>
      <rPr>
        <sz val="10"/>
        <rFont val="Times New Roman"/>
        <charset val="0"/>
      </rPr>
      <t>137</t>
    </r>
    <r>
      <rPr>
        <sz val="10"/>
        <rFont val="宋体"/>
        <charset val="134"/>
      </rPr>
      <t>户</t>
    </r>
    <r>
      <rPr>
        <sz val="10"/>
        <rFont val="Times New Roman"/>
        <charset val="0"/>
      </rPr>
      <t>272</t>
    </r>
    <r>
      <rPr>
        <sz val="10"/>
        <rFont val="宋体"/>
        <charset val="134"/>
      </rPr>
      <t>名群众其中脱贫户（含监测对象）</t>
    </r>
    <r>
      <rPr>
        <sz val="10"/>
        <rFont val="Times New Roman"/>
        <charset val="0"/>
      </rPr>
      <t>36</t>
    </r>
    <r>
      <rPr>
        <sz val="10"/>
        <rFont val="宋体"/>
        <charset val="134"/>
      </rPr>
      <t>户</t>
    </r>
    <r>
      <rPr>
        <sz val="10"/>
        <rFont val="Times New Roman"/>
        <charset val="0"/>
      </rPr>
      <t>144</t>
    </r>
    <r>
      <rPr>
        <sz val="10"/>
        <rFont val="宋体"/>
        <charset val="134"/>
      </rPr>
      <t>人饮水安全质量。</t>
    </r>
  </si>
  <si>
    <t>高桥村</t>
  </si>
  <si>
    <r>
      <rPr>
        <sz val="10"/>
        <rFont val="Times New Roman"/>
        <charset val="0"/>
      </rPr>
      <t>2024</t>
    </r>
    <r>
      <rPr>
        <sz val="10"/>
        <rFont val="宋体"/>
        <charset val="134"/>
      </rPr>
      <t>年城固县双溪镇石堰坪村安全饮水巩固提升工程</t>
    </r>
  </si>
  <si>
    <t>安装20PE管1000米，50PE管860米，供水阀门6个，取水口2处，6m³蓄水池1个， 输电线路400米。</t>
  </si>
  <si>
    <r>
      <rPr>
        <sz val="10"/>
        <rFont val="宋体"/>
        <charset val="134"/>
      </rPr>
      <t>项目属于公益性资产，建成后资产所有权归村集体，由村集体进行后续管护，建成后提升</t>
    </r>
    <r>
      <rPr>
        <sz val="10"/>
        <rFont val="Times New Roman"/>
        <charset val="0"/>
      </rPr>
      <t>215</t>
    </r>
    <r>
      <rPr>
        <sz val="10"/>
        <rFont val="宋体"/>
        <charset val="134"/>
      </rPr>
      <t>户</t>
    </r>
    <r>
      <rPr>
        <sz val="10"/>
        <rFont val="Times New Roman"/>
        <charset val="0"/>
      </rPr>
      <t>372</t>
    </r>
    <r>
      <rPr>
        <sz val="10"/>
        <rFont val="宋体"/>
        <charset val="0"/>
      </rPr>
      <t>名群众其中脱贫户（含监测对象）</t>
    </r>
    <r>
      <rPr>
        <sz val="10"/>
        <rFont val="Times New Roman"/>
        <charset val="0"/>
      </rPr>
      <t>85</t>
    </r>
    <r>
      <rPr>
        <sz val="10"/>
        <rFont val="宋体"/>
        <charset val="0"/>
      </rPr>
      <t>户</t>
    </r>
    <r>
      <rPr>
        <sz val="10"/>
        <rFont val="Times New Roman"/>
        <charset val="0"/>
      </rPr>
      <t>174</t>
    </r>
    <r>
      <rPr>
        <sz val="10"/>
        <rFont val="宋体"/>
        <charset val="0"/>
      </rPr>
      <t>人饮水条件，提高群众满意度</t>
    </r>
  </si>
  <si>
    <t>石堰坪村</t>
  </si>
  <si>
    <r>
      <rPr>
        <sz val="10"/>
        <rFont val="Times New Roman"/>
        <charset val="0"/>
      </rPr>
      <t>2024</t>
    </r>
    <r>
      <rPr>
        <sz val="10"/>
        <rFont val="宋体"/>
        <charset val="134"/>
      </rPr>
      <t>年城固县双溪镇水磨村安全饮水巩固提升工程</t>
    </r>
  </si>
  <si>
    <r>
      <rPr>
        <sz val="10"/>
        <rFont val="宋体"/>
        <charset val="134"/>
      </rPr>
      <t>在三组岩背后选址钻打水井一口（配套深井泵</t>
    </r>
    <r>
      <rPr>
        <sz val="10"/>
        <rFont val="Times New Roman"/>
        <charset val="0"/>
      </rPr>
      <t>1</t>
    </r>
    <r>
      <rPr>
        <sz val="10"/>
        <rFont val="宋体"/>
        <charset val="134"/>
      </rPr>
      <t>台），并重建蓄水过滤池</t>
    </r>
    <r>
      <rPr>
        <sz val="10"/>
        <rFont val="Times New Roman"/>
        <charset val="0"/>
      </rPr>
      <t>1</t>
    </r>
    <r>
      <rPr>
        <sz val="10"/>
        <rFont val="宋体"/>
        <charset val="134"/>
      </rPr>
      <t>个；更换大庄、桃树湾两处输水管网</t>
    </r>
    <r>
      <rPr>
        <sz val="10"/>
        <rFont val="Times New Roman"/>
        <charset val="0"/>
      </rPr>
      <t>6500</t>
    </r>
    <r>
      <rPr>
        <sz val="10"/>
        <rFont val="宋体"/>
        <charset val="134"/>
      </rPr>
      <t>米、黄家坡重建过滤池</t>
    </r>
    <r>
      <rPr>
        <sz val="10"/>
        <rFont val="Times New Roman"/>
        <charset val="0"/>
      </rPr>
      <t>1</t>
    </r>
    <r>
      <rPr>
        <sz val="10"/>
        <rFont val="宋体"/>
        <charset val="134"/>
      </rPr>
      <t>个。</t>
    </r>
  </si>
  <si>
    <r>
      <rPr>
        <sz val="10"/>
        <rFont val="宋体"/>
        <charset val="134"/>
      </rPr>
      <t>项目属于公益性资产，建成后资产所有权归村集体，由村集体进行后续管护，解决</t>
    </r>
    <r>
      <rPr>
        <sz val="10"/>
        <rFont val="Times New Roman"/>
        <charset val="0"/>
      </rPr>
      <t>70</t>
    </r>
    <r>
      <rPr>
        <sz val="10"/>
        <rFont val="宋体"/>
        <charset val="134"/>
      </rPr>
      <t>户</t>
    </r>
    <r>
      <rPr>
        <sz val="10"/>
        <rFont val="Times New Roman"/>
        <charset val="0"/>
      </rPr>
      <t>282</t>
    </r>
    <r>
      <rPr>
        <sz val="10"/>
        <rFont val="宋体"/>
        <charset val="134"/>
      </rPr>
      <t>名群众，其中</t>
    </r>
    <r>
      <rPr>
        <sz val="10"/>
        <rFont val="Times New Roman"/>
        <charset val="0"/>
      </rPr>
      <t>48</t>
    </r>
    <r>
      <rPr>
        <sz val="10"/>
        <rFont val="宋体"/>
        <charset val="134"/>
      </rPr>
      <t>户</t>
    </r>
    <r>
      <rPr>
        <sz val="10"/>
        <rFont val="Times New Roman"/>
        <charset val="0"/>
      </rPr>
      <t>150</t>
    </r>
    <r>
      <rPr>
        <sz val="10"/>
        <rFont val="宋体"/>
        <charset val="134"/>
      </rPr>
      <t>人脱贫户（含监测对象）正常饮水问题，提高群众满意度</t>
    </r>
  </si>
  <si>
    <t>水磨村</t>
  </si>
  <si>
    <r>
      <rPr>
        <sz val="10"/>
        <rFont val="Times New Roman"/>
        <charset val="0"/>
      </rPr>
      <t>2024</t>
    </r>
    <r>
      <rPr>
        <sz val="10"/>
        <rFont val="宋体"/>
        <charset val="134"/>
      </rPr>
      <t>年城固县三合镇铁路村安全饮水巩固提升工程</t>
    </r>
  </si>
  <si>
    <t>改造饮水管网DN63长3200米，DN32长900米；扩建水源井1座。</t>
  </si>
  <si>
    <r>
      <rPr>
        <sz val="10"/>
        <rFont val="宋体"/>
        <charset val="134"/>
      </rPr>
      <t>该项目属于公益性资产，建成后资产所有权归村集体，由村集体进行后续管护，通过改善人饮设施的方式，便利</t>
    </r>
    <r>
      <rPr>
        <sz val="10"/>
        <rFont val="Times New Roman"/>
        <charset val="0"/>
      </rPr>
      <t>160</t>
    </r>
    <r>
      <rPr>
        <sz val="10"/>
        <rFont val="宋体"/>
        <charset val="134"/>
      </rPr>
      <t>户</t>
    </r>
    <r>
      <rPr>
        <sz val="10"/>
        <rFont val="Times New Roman"/>
        <charset val="0"/>
      </rPr>
      <t>345</t>
    </r>
    <r>
      <rPr>
        <sz val="10"/>
        <rFont val="宋体"/>
        <charset val="134"/>
      </rPr>
      <t>人其中受益脱贫户（含监测对象）</t>
    </r>
    <r>
      <rPr>
        <sz val="10"/>
        <rFont val="Times New Roman"/>
        <charset val="0"/>
      </rPr>
      <t>20</t>
    </r>
    <r>
      <rPr>
        <sz val="10"/>
        <rFont val="宋体"/>
        <charset val="134"/>
      </rPr>
      <t>户</t>
    </r>
    <r>
      <rPr>
        <sz val="10"/>
        <rFont val="Times New Roman"/>
        <charset val="0"/>
      </rPr>
      <t>46</t>
    </r>
    <r>
      <rPr>
        <sz val="10"/>
        <rFont val="宋体"/>
        <charset val="134"/>
      </rPr>
      <t>人的生产生活。</t>
    </r>
  </si>
  <si>
    <t>铁路村</t>
  </si>
  <si>
    <r>
      <rPr>
        <sz val="10"/>
        <rFont val="Times New Roman"/>
        <charset val="0"/>
      </rPr>
      <t>2024</t>
    </r>
    <r>
      <rPr>
        <sz val="10"/>
        <rFont val="宋体"/>
        <charset val="134"/>
      </rPr>
      <t>年二里镇明珠村、观音村安全饮水巩固提升工程</t>
    </r>
  </si>
  <si>
    <r>
      <rPr>
        <sz val="10"/>
        <rFont val="宋体"/>
        <charset val="134"/>
      </rPr>
      <t>新建</t>
    </r>
    <r>
      <rPr>
        <sz val="10"/>
        <rFont val="Times New Roman"/>
        <charset val="0"/>
      </rPr>
      <t xml:space="preserve">φ600mm </t>
    </r>
    <r>
      <rPr>
        <sz val="10"/>
        <rFont val="宋体"/>
        <charset val="134"/>
      </rPr>
      <t>水源井</t>
    </r>
    <r>
      <rPr>
        <sz val="10"/>
        <rFont val="Times New Roman"/>
        <charset val="0"/>
      </rPr>
      <t xml:space="preserve"> 2 </t>
    </r>
    <r>
      <rPr>
        <sz val="10"/>
        <rFont val="宋体"/>
        <charset val="134"/>
      </rPr>
      <t>眼</t>
    </r>
    <r>
      <rPr>
        <sz val="10"/>
        <rFont val="Times New Roman"/>
        <charset val="0"/>
      </rPr>
      <t>,PE</t>
    </r>
    <r>
      <rPr>
        <sz val="10"/>
        <rFont val="宋体"/>
        <charset val="134"/>
      </rPr>
      <t>管道铺设长约</t>
    </r>
    <r>
      <rPr>
        <sz val="10"/>
        <rFont val="Times New Roman"/>
        <charset val="0"/>
      </rPr>
      <t>3.5</t>
    </r>
    <r>
      <rPr>
        <sz val="10"/>
        <rFont val="宋体"/>
        <charset val="134"/>
      </rPr>
      <t>公里，</t>
    </r>
    <r>
      <rPr>
        <sz val="10"/>
        <rFont val="Times New Roman"/>
        <charset val="0"/>
      </rPr>
      <t>30</t>
    </r>
    <r>
      <rPr>
        <sz val="10"/>
        <rFont val="宋体"/>
        <charset val="134"/>
      </rPr>
      <t>立方米砼蓄水池</t>
    </r>
    <r>
      <rPr>
        <sz val="10"/>
        <rFont val="Times New Roman"/>
        <charset val="0"/>
      </rPr>
      <t xml:space="preserve"> 1 </t>
    </r>
    <r>
      <rPr>
        <sz val="10"/>
        <rFont val="宋体"/>
        <charset val="134"/>
      </rPr>
      <t>座，管理房</t>
    </r>
    <r>
      <rPr>
        <sz val="10"/>
        <rFont val="Times New Roman"/>
        <charset val="0"/>
      </rPr>
      <t>1</t>
    </r>
    <r>
      <rPr>
        <sz val="10"/>
        <rFont val="宋体"/>
        <charset val="134"/>
      </rPr>
      <t>座机电抽水设备</t>
    </r>
    <r>
      <rPr>
        <sz val="10"/>
        <rFont val="Times New Roman"/>
        <charset val="0"/>
      </rPr>
      <t xml:space="preserve"> 2 </t>
    </r>
    <r>
      <rPr>
        <sz val="10"/>
        <rFont val="宋体"/>
        <charset val="134"/>
      </rPr>
      <t>套。</t>
    </r>
  </si>
  <si>
    <r>
      <rPr>
        <sz val="10"/>
        <rFont val="宋体"/>
        <charset val="134"/>
      </rPr>
      <t>项目属于公益性资产，建成后资产所有权归村集体，由村集体进行后续管护，改善</t>
    </r>
    <r>
      <rPr>
        <sz val="10"/>
        <rFont val="Times New Roman"/>
        <charset val="0"/>
      </rPr>
      <t>710</t>
    </r>
    <r>
      <rPr>
        <sz val="10"/>
        <rFont val="宋体"/>
        <charset val="134"/>
      </rPr>
      <t>户</t>
    </r>
    <r>
      <rPr>
        <sz val="10"/>
        <rFont val="Times New Roman"/>
        <charset val="0"/>
      </rPr>
      <t>2482</t>
    </r>
    <r>
      <rPr>
        <sz val="10"/>
        <rFont val="宋体"/>
        <charset val="134"/>
      </rPr>
      <t>名群众，其中脱贫户、监测户</t>
    </r>
    <r>
      <rPr>
        <sz val="10"/>
        <rFont val="Times New Roman"/>
        <charset val="0"/>
      </rPr>
      <t>116</t>
    </r>
    <r>
      <rPr>
        <sz val="10"/>
        <rFont val="宋体"/>
        <charset val="134"/>
      </rPr>
      <t>户</t>
    </r>
    <r>
      <rPr>
        <sz val="10"/>
        <rFont val="Times New Roman"/>
        <charset val="0"/>
      </rPr>
      <t>345</t>
    </r>
    <r>
      <rPr>
        <sz val="10"/>
        <rFont val="宋体"/>
        <charset val="134"/>
      </rPr>
      <t>人安全饮水条件</t>
    </r>
  </si>
  <si>
    <r>
      <rPr>
        <sz val="10"/>
        <rFont val="宋体"/>
        <charset val="134"/>
      </rPr>
      <t>明珠村</t>
    </r>
    <r>
      <rPr>
        <sz val="10"/>
        <rFont val="Times New Roman"/>
        <charset val="0"/>
      </rPr>
      <t xml:space="preserve">
</t>
    </r>
    <r>
      <rPr>
        <sz val="10"/>
        <rFont val="宋体"/>
        <charset val="134"/>
      </rPr>
      <t>观音村</t>
    </r>
  </si>
  <si>
    <r>
      <rPr>
        <sz val="10"/>
        <rFont val="Times New Roman"/>
        <charset val="0"/>
      </rPr>
      <t>2024</t>
    </r>
    <r>
      <rPr>
        <sz val="10"/>
        <rFont val="宋体"/>
        <charset val="134"/>
      </rPr>
      <t>年桔园镇杨家滩村安全饮水改造维修</t>
    </r>
  </si>
  <si>
    <r>
      <rPr>
        <sz val="10"/>
        <rFont val="宋体"/>
        <charset val="0"/>
      </rPr>
      <t>更换</t>
    </r>
    <r>
      <rPr>
        <sz val="10"/>
        <rFont val="Times New Roman"/>
        <charset val="0"/>
      </rPr>
      <t xml:space="preserve"> PE </t>
    </r>
    <r>
      <rPr>
        <sz val="10"/>
        <rFont val="宋体"/>
        <charset val="0"/>
      </rPr>
      <t>供水管</t>
    </r>
    <r>
      <rPr>
        <sz val="10"/>
        <rFont val="Times New Roman"/>
        <charset val="0"/>
      </rPr>
      <t>DN110mm928</t>
    </r>
    <r>
      <rPr>
        <sz val="10"/>
        <rFont val="宋体"/>
        <charset val="0"/>
      </rPr>
      <t>米；</t>
    </r>
    <r>
      <rPr>
        <sz val="10"/>
        <rFont val="Times New Roman"/>
        <charset val="0"/>
      </rPr>
      <t>DN75mm785</t>
    </r>
    <r>
      <rPr>
        <sz val="10"/>
        <rFont val="宋体"/>
        <charset val="0"/>
      </rPr>
      <t>米；</t>
    </r>
    <r>
      <rPr>
        <sz val="10"/>
        <rFont val="Times New Roman"/>
        <charset val="0"/>
      </rPr>
      <t>DN63mm500</t>
    </r>
    <r>
      <rPr>
        <sz val="10"/>
        <rFont val="宋体"/>
        <charset val="0"/>
      </rPr>
      <t>米；更换潜水泵一台，配套闸阀井等。</t>
    </r>
  </si>
  <si>
    <r>
      <rPr>
        <sz val="10"/>
        <rFont val="宋体"/>
        <charset val="134"/>
      </rPr>
      <t>该项目属于公益性资产，建成后资产所有权归村集体，由村集体进行后续管护，解决</t>
    </r>
    <r>
      <rPr>
        <sz val="10"/>
        <rFont val="Times New Roman"/>
        <charset val="0"/>
      </rPr>
      <t>755</t>
    </r>
    <r>
      <rPr>
        <sz val="10"/>
        <rFont val="宋体"/>
        <charset val="134"/>
      </rPr>
      <t>户</t>
    </r>
    <r>
      <rPr>
        <sz val="10"/>
        <rFont val="Times New Roman"/>
        <charset val="0"/>
      </rPr>
      <t>2300</t>
    </r>
    <r>
      <rPr>
        <sz val="10"/>
        <rFont val="宋体"/>
        <charset val="134"/>
      </rPr>
      <t>名群众其中</t>
    </r>
    <r>
      <rPr>
        <sz val="10"/>
        <rFont val="Times New Roman"/>
        <charset val="0"/>
      </rPr>
      <t>121</t>
    </r>
    <r>
      <rPr>
        <sz val="10"/>
        <rFont val="宋体"/>
        <charset val="134"/>
      </rPr>
      <t>户</t>
    </r>
    <r>
      <rPr>
        <sz val="10"/>
        <rFont val="Times New Roman"/>
        <charset val="0"/>
      </rPr>
      <t>335</t>
    </r>
    <r>
      <rPr>
        <sz val="10"/>
        <rFont val="宋体"/>
        <charset val="134"/>
      </rPr>
      <t>名脱贫户及监测对象安全饮水困难问题。</t>
    </r>
  </si>
  <si>
    <t>县级配套资金未到位，已完成招投标</t>
  </si>
  <si>
    <r>
      <rPr>
        <sz val="10"/>
        <rFont val="Times New Roman"/>
        <charset val="0"/>
      </rPr>
      <t>2024</t>
    </r>
    <r>
      <rPr>
        <sz val="10"/>
        <rFont val="宋体"/>
        <charset val="134"/>
      </rPr>
      <t>年桔园镇刘家营村居民饮水工程建设项目</t>
    </r>
  </si>
  <si>
    <r>
      <rPr>
        <sz val="10"/>
        <rFont val="宋体"/>
        <charset val="0"/>
      </rPr>
      <t>开</t>
    </r>
    <r>
      <rPr>
        <sz val="10"/>
        <rFont val="Times New Roman"/>
        <charset val="0"/>
      </rPr>
      <t>100</t>
    </r>
    <r>
      <rPr>
        <sz val="10"/>
        <rFont val="宋体"/>
        <charset val="0"/>
      </rPr>
      <t>米深水井一口，改造水塔一座及控制室一间，相应供水管网。</t>
    </r>
  </si>
  <si>
    <r>
      <rPr>
        <sz val="10"/>
        <rFont val="宋体"/>
        <charset val="134"/>
      </rPr>
      <t>该项目属于公益性资产，建成后资产所有权归村集体，由村集体进行后续管护，改善</t>
    </r>
    <r>
      <rPr>
        <sz val="10"/>
        <rFont val="Times New Roman"/>
        <charset val="0"/>
      </rPr>
      <t>486</t>
    </r>
    <r>
      <rPr>
        <sz val="10"/>
        <rFont val="宋体"/>
        <charset val="134"/>
      </rPr>
      <t>户</t>
    </r>
    <r>
      <rPr>
        <sz val="10"/>
        <rFont val="Times New Roman"/>
        <charset val="0"/>
      </rPr>
      <t>1372</t>
    </r>
    <r>
      <rPr>
        <sz val="10"/>
        <rFont val="宋体"/>
        <charset val="134"/>
      </rPr>
      <t>名群众饮水，其中户</t>
    </r>
    <r>
      <rPr>
        <sz val="10"/>
        <rFont val="Times New Roman"/>
        <charset val="0"/>
      </rPr>
      <t>44</t>
    </r>
    <r>
      <rPr>
        <sz val="10"/>
        <rFont val="宋体"/>
        <charset val="134"/>
      </rPr>
      <t>户</t>
    </r>
    <r>
      <rPr>
        <sz val="10"/>
        <rFont val="Times New Roman"/>
        <charset val="0"/>
      </rPr>
      <t>119</t>
    </r>
    <r>
      <rPr>
        <sz val="10"/>
        <rFont val="宋体"/>
        <charset val="134"/>
      </rPr>
      <t>名脱贫户及监测对象饮水条件。</t>
    </r>
  </si>
  <si>
    <t>刘家营村</t>
  </si>
  <si>
    <r>
      <rPr>
        <sz val="10"/>
        <rFont val="Times New Roman"/>
        <charset val="0"/>
      </rPr>
      <t>2024</t>
    </r>
    <r>
      <rPr>
        <sz val="10"/>
        <rFont val="宋体"/>
        <charset val="134"/>
      </rPr>
      <t>年度桔园镇郭家山村安全饮水改造维修</t>
    </r>
  </si>
  <si>
    <r>
      <rPr>
        <sz val="10"/>
        <rFont val="宋体"/>
        <charset val="0"/>
      </rPr>
      <t>新建水源截水坝</t>
    </r>
    <r>
      <rPr>
        <sz val="10"/>
        <rFont val="Times New Roman"/>
        <charset val="0"/>
      </rPr>
      <t xml:space="preserve"> 3 </t>
    </r>
    <r>
      <rPr>
        <sz val="10"/>
        <rFont val="宋体"/>
        <charset val="0"/>
      </rPr>
      <t>座、过滤池</t>
    </r>
    <r>
      <rPr>
        <sz val="10"/>
        <rFont val="Times New Roman"/>
        <charset val="0"/>
      </rPr>
      <t xml:space="preserve"> 3 </t>
    </r>
    <r>
      <rPr>
        <sz val="10"/>
        <rFont val="宋体"/>
        <charset val="0"/>
      </rPr>
      <t>座，蓄水池</t>
    </r>
    <r>
      <rPr>
        <sz val="10"/>
        <rFont val="Times New Roman"/>
        <charset val="0"/>
      </rPr>
      <t xml:space="preserve"> 1 </t>
    </r>
    <r>
      <rPr>
        <sz val="10"/>
        <rFont val="宋体"/>
        <charset val="0"/>
      </rPr>
      <t>座，消毒设备</t>
    </r>
    <r>
      <rPr>
        <sz val="10"/>
        <rFont val="Times New Roman"/>
        <charset val="0"/>
      </rPr>
      <t xml:space="preserve"> 1 </t>
    </r>
    <r>
      <rPr>
        <sz val="10"/>
        <rFont val="宋体"/>
        <charset val="0"/>
      </rPr>
      <t>套，铺设输水管道</t>
    </r>
    <r>
      <rPr>
        <sz val="10"/>
        <rFont val="Times New Roman"/>
        <charset val="0"/>
      </rPr>
      <t>3585m</t>
    </r>
    <r>
      <rPr>
        <sz val="10"/>
        <rFont val="宋体"/>
        <charset val="0"/>
      </rPr>
      <t>（其中</t>
    </r>
    <r>
      <rPr>
        <sz val="10"/>
        <rFont val="Times New Roman"/>
        <charset val="0"/>
      </rPr>
      <t>DN63mm1585</t>
    </r>
    <r>
      <rPr>
        <sz val="10"/>
        <rFont val="宋体"/>
        <charset val="0"/>
      </rPr>
      <t>米、</t>
    </r>
    <r>
      <rPr>
        <sz val="10"/>
        <rFont val="Times New Roman"/>
        <charset val="0"/>
      </rPr>
      <t>DN50mm750</t>
    </r>
    <r>
      <rPr>
        <sz val="10"/>
        <rFont val="宋体"/>
        <charset val="0"/>
      </rPr>
      <t>米、</t>
    </r>
    <r>
      <rPr>
        <sz val="10"/>
        <rFont val="Times New Roman"/>
        <charset val="0"/>
      </rPr>
      <t>DN40mm1250</t>
    </r>
    <r>
      <rPr>
        <sz val="10"/>
        <rFont val="宋体"/>
        <charset val="0"/>
      </rPr>
      <t>米）、供水管道</t>
    </r>
    <r>
      <rPr>
        <sz val="10"/>
        <rFont val="Times New Roman"/>
        <charset val="0"/>
      </rPr>
      <t xml:space="preserve"> 1850m</t>
    </r>
    <r>
      <rPr>
        <sz val="10"/>
        <rFont val="宋体"/>
        <charset val="0"/>
      </rPr>
      <t>（</t>
    </r>
    <r>
      <rPr>
        <sz val="10"/>
        <rFont val="Times New Roman"/>
        <charset val="0"/>
      </rPr>
      <t xml:space="preserve"> </t>
    </r>
    <r>
      <rPr>
        <sz val="10"/>
        <rFont val="宋体"/>
        <charset val="0"/>
      </rPr>
      <t>其中</t>
    </r>
    <r>
      <rPr>
        <sz val="10"/>
        <rFont val="Times New Roman"/>
        <charset val="0"/>
      </rPr>
      <t>DN63mm450</t>
    </r>
    <r>
      <rPr>
        <sz val="10"/>
        <rFont val="宋体"/>
        <charset val="0"/>
      </rPr>
      <t>米、</t>
    </r>
    <r>
      <rPr>
        <sz val="10"/>
        <rFont val="Times New Roman"/>
        <charset val="0"/>
      </rPr>
      <t>DN50mm1400</t>
    </r>
    <r>
      <rPr>
        <sz val="10"/>
        <rFont val="宋体"/>
        <charset val="0"/>
      </rPr>
      <t>米）及闸阀工程等设施</t>
    </r>
  </si>
  <si>
    <r>
      <rPr>
        <sz val="10"/>
        <rFont val="宋体"/>
        <charset val="134"/>
      </rPr>
      <t>项目属于公益性资产，建成后资产所有权归村集体，由村集体进行后续管护，解决</t>
    </r>
    <r>
      <rPr>
        <sz val="10"/>
        <rFont val="Times New Roman"/>
        <charset val="0"/>
      </rPr>
      <t>455</t>
    </r>
    <r>
      <rPr>
        <sz val="10"/>
        <rFont val="宋体"/>
        <charset val="134"/>
      </rPr>
      <t>户</t>
    </r>
    <r>
      <rPr>
        <sz val="10"/>
        <rFont val="Times New Roman"/>
        <charset val="0"/>
      </rPr>
      <t>1369</t>
    </r>
    <r>
      <rPr>
        <sz val="10"/>
        <rFont val="宋体"/>
        <charset val="134"/>
      </rPr>
      <t>名群众其中脱贫户及监测户</t>
    </r>
    <r>
      <rPr>
        <sz val="10"/>
        <rFont val="Times New Roman"/>
        <charset val="0"/>
      </rPr>
      <t>64</t>
    </r>
    <r>
      <rPr>
        <sz val="10"/>
        <rFont val="宋体"/>
        <charset val="134"/>
      </rPr>
      <t>户</t>
    </r>
    <r>
      <rPr>
        <sz val="10"/>
        <rFont val="Times New Roman"/>
        <charset val="0"/>
      </rPr>
      <t>199</t>
    </r>
    <r>
      <rPr>
        <sz val="10"/>
        <rFont val="宋体"/>
        <charset val="134"/>
      </rPr>
      <t>人饮水困难问题</t>
    </r>
  </si>
  <si>
    <t>郭家山村</t>
  </si>
  <si>
    <r>
      <rPr>
        <sz val="10"/>
        <rFont val="Times New Roman"/>
        <charset val="0"/>
      </rPr>
      <t>2024</t>
    </r>
    <r>
      <rPr>
        <sz val="10"/>
        <rFont val="宋体"/>
        <charset val="134"/>
      </rPr>
      <t>年桔园镇市级重点帮扶村史家庄村四组人畜饮水工程新建项目</t>
    </r>
  </si>
  <si>
    <t>新建水源截水坝 1 座、过滤池 1 座，50m³蓄水池 1 座，5m³蓄水池 1 座，消毒设备1套，铺设扬水管道DN50mm 650米，供水管道DN50mm1380米，架设输电线路500米及闸阀工程等设施</t>
  </si>
  <si>
    <r>
      <rPr>
        <sz val="10"/>
        <rFont val="宋体"/>
        <charset val="134"/>
      </rPr>
      <t>项目属于公益性资产，建成后资产所有权归村集体，由村集体进行后续管护，解决486户</t>
    </r>
    <r>
      <rPr>
        <sz val="10"/>
        <rFont val="Times New Roman"/>
        <charset val="0"/>
      </rPr>
      <t>1369</t>
    </r>
    <r>
      <rPr>
        <sz val="10"/>
        <rFont val="宋体"/>
        <charset val="134"/>
      </rPr>
      <t>名群众其中脱贫户及监测户</t>
    </r>
    <r>
      <rPr>
        <sz val="10"/>
        <rFont val="Times New Roman"/>
        <charset val="0"/>
      </rPr>
      <t>89</t>
    </r>
    <r>
      <rPr>
        <sz val="10"/>
        <rFont val="宋体"/>
        <charset val="134"/>
      </rPr>
      <t>户</t>
    </r>
    <r>
      <rPr>
        <sz val="10"/>
        <rFont val="Times New Roman"/>
        <charset val="0"/>
      </rPr>
      <t>285</t>
    </r>
    <r>
      <rPr>
        <sz val="10"/>
        <rFont val="宋体"/>
        <charset val="134"/>
      </rPr>
      <t>人饮水困难问题</t>
    </r>
  </si>
  <si>
    <t>史家庄村</t>
  </si>
  <si>
    <r>
      <rPr>
        <sz val="10"/>
        <rFont val="Times New Roman"/>
        <charset val="0"/>
      </rPr>
      <t>2024</t>
    </r>
    <r>
      <rPr>
        <sz val="10"/>
        <rFont val="宋体"/>
        <charset val="134"/>
      </rPr>
      <t>年原公镇原公村陕南移民搬迁安置点及三官村安全饮水巩固提升项目</t>
    </r>
  </si>
  <si>
    <t>原公安置点：铺设Dg100--Dg80钢管70, 配水管道安装2270m，闸阀井13座，安装水表156套，安装水表阀池12座，修复水表闸阀池 54 座，彩砖恢复铺设180m2，消防栓2套；三官村十九组新建5m3蓄水池1座，管道安装 4230m，闸阀井4座，入户水表及配套设施安装22 套，水源防护网30m，设水源保护牌1个。</t>
  </si>
  <si>
    <r>
      <rPr>
        <sz val="10"/>
        <rFont val="宋体"/>
        <charset val="134"/>
      </rPr>
      <t>项目属于公益性资产，建成后资产所有权归村集体，由村集体进行后续管护，解决495户</t>
    </r>
    <r>
      <rPr>
        <sz val="10"/>
        <rFont val="Times New Roman"/>
        <charset val="0"/>
      </rPr>
      <t>1489</t>
    </r>
    <r>
      <rPr>
        <sz val="10"/>
        <rFont val="宋体"/>
        <charset val="134"/>
      </rPr>
      <t>名群众其中脱贫户及监测户</t>
    </r>
    <r>
      <rPr>
        <sz val="10"/>
        <rFont val="Times New Roman"/>
        <charset val="0"/>
      </rPr>
      <t>75</t>
    </r>
    <r>
      <rPr>
        <sz val="10"/>
        <rFont val="宋体"/>
        <charset val="134"/>
      </rPr>
      <t>户</t>
    </r>
    <r>
      <rPr>
        <sz val="10"/>
        <rFont val="Times New Roman"/>
        <charset val="0"/>
      </rPr>
      <t>219</t>
    </r>
    <r>
      <rPr>
        <sz val="10"/>
        <rFont val="宋体"/>
        <charset val="134"/>
      </rPr>
      <t>人饮水困难问题</t>
    </r>
  </si>
  <si>
    <r>
      <rPr>
        <sz val="10"/>
        <rFont val="宋体"/>
        <charset val="134"/>
      </rPr>
      <t>原公村</t>
    </r>
    <r>
      <rPr>
        <sz val="10"/>
        <rFont val="Times New Roman"/>
        <charset val="0"/>
      </rPr>
      <t xml:space="preserve">
</t>
    </r>
    <r>
      <rPr>
        <sz val="10"/>
        <rFont val="宋体"/>
        <charset val="134"/>
      </rPr>
      <t>三官村</t>
    </r>
  </si>
  <si>
    <t>⑤农村电网建设（通生产、生活用电、提高综合电压和供电可靠性）</t>
  </si>
  <si>
    <t>⑥数字乡村建设（信息通信基础设施建设、数字化、智能化建设等）</t>
  </si>
  <si>
    <t>2.人居环境整治</t>
  </si>
  <si>
    <t>①农村卫生厕所改造（户用、公共厕所）</t>
  </si>
  <si>
    <t>②农村污水治理</t>
  </si>
  <si>
    <t>③农村垃圾治理</t>
  </si>
  <si>
    <t>④村容村貌提升</t>
  </si>
  <si>
    <r>
      <rPr>
        <sz val="10"/>
        <rFont val="Times New Roman"/>
        <charset val="0"/>
      </rPr>
      <t>2024</t>
    </r>
    <r>
      <rPr>
        <sz val="10"/>
        <rFont val="宋体"/>
        <charset val="134"/>
      </rPr>
      <t>年杜家漕社区人居环境整治提升项目</t>
    </r>
  </si>
  <si>
    <t>1.村内污水渠衬砌加盖587m；2.拆除新建桥涵3座；3.硬化道路长265米，宽（2.5米-4米），厚0.18米；4.新建围挡284m；5.硬化公共区域630平方米。</t>
  </si>
  <si>
    <r>
      <rPr>
        <sz val="10"/>
        <rFont val="宋体"/>
        <charset val="134"/>
      </rPr>
      <t>项目属于公益性资产，建成后资产所有权归村集体，由村集体进行后续管护，改善</t>
    </r>
    <r>
      <rPr>
        <sz val="10"/>
        <rFont val="Times New Roman"/>
        <charset val="0"/>
      </rPr>
      <t>1620</t>
    </r>
    <r>
      <rPr>
        <sz val="10"/>
        <rFont val="宋体"/>
        <charset val="134"/>
      </rPr>
      <t>名群众其中脱贫户</t>
    </r>
    <r>
      <rPr>
        <sz val="10"/>
        <rFont val="Times New Roman"/>
        <charset val="0"/>
      </rPr>
      <t>64</t>
    </r>
    <r>
      <rPr>
        <sz val="10"/>
        <rFont val="宋体"/>
        <charset val="134"/>
      </rPr>
      <t>户</t>
    </r>
    <r>
      <rPr>
        <sz val="10"/>
        <rFont val="Times New Roman"/>
        <charset val="0"/>
      </rPr>
      <t>196</t>
    </r>
    <r>
      <rPr>
        <sz val="10"/>
        <rFont val="宋体"/>
        <charset val="134"/>
      </rPr>
      <t>人生产生活环境条件</t>
    </r>
  </si>
  <si>
    <t>2024年毛家岭村农村人居环境整治项目</t>
  </si>
  <si>
    <t>观花环线环境提升打造，建花池、安装花箱、花草种植、1米菜园；硬化五组、十组村内道路长800米，宽3米、厚0.18米，埋设DN300涵管20米。</t>
  </si>
  <si>
    <t>项目属于公益性资产，建成后资产所有权归村集体，由村集体进行后续管护，改善3418名群众其中脱贫户（含监测对象）143户424人生产生活环境条件</t>
  </si>
  <si>
    <t>2024年青龙寺村农村人居环境整治项目</t>
  </si>
  <si>
    <t>硬化道路长度170米，宽3米，厚0.18 米，砌护438米；新建排污渠，长1044米以及配套设施</t>
  </si>
  <si>
    <t>项目属于公益性资产，建成后资产所有权归村集体，由村集体进行后续管护，改善559户1868名群众其中脱贫户（含监测对象）193户568人生产生活环境条件</t>
  </si>
  <si>
    <t>2024年双井村农村人居环境整治提升项目</t>
  </si>
  <si>
    <t>朱双路、村内道路及农户砌花池、种花草4500米，墙体粉饰50户。</t>
  </si>
  <si>
    <t>项目属于公益性资产，建成后资产所有权归村集体，由村集体进行后续管护，解决242户743名群众，其中17户51人脱贫户（含监测对象）农产品运输难问题</t>
  </si>
  <si>
    <t>2024年丁家湾村农村人居环境整治提升项目</t>
  </si>
  <si>
    <t>二至九组村内道路拓宽硬化960米，宽3米，厚度0.18米，安装路灯25盏。瓦杨路安装护栏1200米、修建一米花园800米。</t>
  </si>
  <si>
    <t>项目属于公益性资产，建成后资产所有权归村集体，由村集体进行后续管护，解决53户134名群众，其中38户89人脱贫户（含监测对象）农产品运输难问题</t>
  </si>
  <si>
    <t>2024年市级巩固衔接示范村人居环境提升项目</t>
  </si>
  <si>
    <t>道路透水砖铺设4700m2,道牙石安装720m,综合管沟清淤及铺设共900m,整修道路交叉口530m2</t>
  </si>
  <si>
    <t>项目属于公益性资产，建成后资产所有权归村集体，由村集体进行后续管护，改善4057名群众其中脱贫户（含监测对象）52户118人生产生活环境条件</t>
  </si>
  <si>
    <t>2024年朱家坎社区农村人居环境整治项目</t>
  </si>
  <si>
    <t>砌护文柳路两边水沟长1180米；文柳路修建花池4860米；硬化路面290平方米；护坡砌护180立方米；修建停车场580平方米；沿线道路基本绿化等</t>
  </si>
  <si>
    <t>项目属于公益性资产，建成后资产所有权归村集体，由村集体进行后续管护，改善828户2456名群众其中脱贫户（含监测对象）48户120人生产生活环境条件</t>
  </si>
  <si>
    <t>2024年新光村农村人居环境整治项目</t>
  </si>
  <si>
    <t>稻渔核心入口铺设草皮1010平方米；栽植香樟树3株；石兰球、海桐球等67株；海棠树、桂花树27株；绿化造型35.9平方米道路两边绿化898平方米；渠道砌护（渠道两边加高11页砖，带抹面）1340米；铺设透水砖160平方米；建箱涵渠道69.4米；核心区入口东侧房屋拆除1栋。</t>
  </si>
  <si>
    <t>项目属于公益性资产，建成后资产所有权归村集体，由村集体进行后续管护，改善628户1945名群众其中脱贫户（含监测对象）49户120人生产生活环境条件</t>
  </si>
  <si>
    <t>2024年六一村农村人居环境整治项目</t>
  </si>
  <si>
    <t>渠道砌护约1735米；修建DU60渠道约500米；硬化道路约720米，宽4.5米，厚0.18米。</t>
  </si>
  <si>
    <t>项目属于公益性资产，建成后资产所有权归村集体，由村集体进行后续管护，改善850户2492名群众其中脱贫户（含监测对象）45户115人生产生活环境条件</t>
  </si>
  <si>
    <t>2024年莲花池村人居环境整治项目</t>
  </si>
  <si>
    <t>新建通村道路1465米、新建挡土墙214.29米、U型混泥土渠38.7米、砖砌排水沟94米、铺设透水砖523.99平方、排水沟58米（100厚C25）、整理菜地853平方、鱼塘2698.5立方、防护网133.56米、场地平整5100平方</t>
  </si>
  <si>
    <t>项目属于公益性资产，建成后资产所有权归村集体，由村集体进行后续管护，改善620户1780名群众其中脱贫户（含监测对象）30户86人生产生活环境条件</t>
  </si>
  <si>
    <t>莲花池村</t>
  </si>
  <si>
    <t>资金已退回</t>
  </si>
  <si>
    <r>
      <rPr>
        <sz val="10"/>
        <rFont val="Times New Roman"/>
        <charset val="0"/>
      </rPr>
      <t>2024</t>
    </r>
    <r>
      <rPr>
        <sz val="10"/>
        <rFont val="宋体"/>
        <charset val="134"/>
      </rPr>
      <t>年城固县文川镇联合村农村人居环境整治项目</t>
    </r>
  </si>
  <si>
    <r>
      <rPr>
        <sz val="10"/>
        <rFont val="宋体"/>
        <charset val="134"/>
      </rPr>
      <t>基本绿化、修建一米菜园、铺设透水砖</t>
    </r>
    <r>
      <rPr>
        <sz val="10"/>
        <rFont val="Times New Roman"/>
        <charset val="0"/>
      </rPr>
      <t>1300</t>
    </r>
    <r>
      <rPr>
        <sz val="10"/>
        <rFont val="宋体"/>
        <charset val="134"/>
      </rPr>
      <t>平方米；修建挡土墙</t>
    </r>
    <r>
      <rPr>
        <sz val="10"/>
        <rFont val="Times New Roman"/>
        <charset val="0"/>
      </rPr>
      <t>2</t>
    </r>
    <r>
      <rPr>
        <sz val="10"/>
        <rFont val="宋体"/>
        <charset val="134"/>
      </rPr>
      <t>处，长</t>
    </r>
    <r>
      <rPr>
        <sz val="10"/>
        <rFont val="Times New Roman"/>
        <charset val="0"/>
      </rPr>
      <t>100</t>
    </r>
    <r>
      <rPr>
        <sz val="10"/>
        <rFont val="宋体"/>
        <charset val="134"/>
      </rPr>
      <t>米，高</t>
    </r>
    <r>
      <rPr>
        <sz val="10"/>
        <rFont val="Times New Roman"/>
        <charset val="0"/>
      </rPr>
      <t>1-1.5</t>
    </r>
    <r>
      <rPr>
        <sz val="10"/>
        <rFont val="宋体"/>
        <charset val="134"/>
      </rPr>
      <t>米；土地平整</t>
    </r>
    <r>
      <rPr>
        <sz val="10"/>
        <rFont val="Times New Roman"/>
        <charset val="0"/>
      </rPr>
      <t>10</t>
    </r>
    <r>
      <rPr>
        <sz val="10"/>
        <rFont val="宋体"/>
        <charset val="134"/>
      </rPr>
      <t>亩；铺设排水管涵长</t>
    </r>
    <r>
      <rPr>
        <sz val="10"/>
        <rFont val="Times New Roman"/>
        <charset val="0"/>
      </rPr>
      <t>200</t>
    </r>
    <r>
      <rPr>
        <sz val="10"/>
        <rFont val="宋体"/>
        <charset val="134"/>
      </rPr>
      <t>米。</t>
    </r>
  </si>
  <si>
    <r>
      <rPr>
        <sz val="10"/>
        <rFont val="宋体"/>
        <charset val="134"/>
      </rPr>
      <t>项目属公益性资产，建成后所有权归村集体，由村集体做后期管护，改善</t>
    </r>
    <r>
      <rPr>
        <sz val="10"/>
        <rFont val="Times New Roman"/>
        <charset val="0"/>
      </rPr>
      <t>1014</t>
    </r>
    <r>
      <rPr>
        <sz val="10"/>
        <rFont val="宋体"/>
        <charset val="134"/>
      </rPr>
      <t>户</t>
    </r>
    <r>
      <rPr>
        <sz val="10"/>
        <rFont val="Times New Roman"/>
        <charset val="0"/>
      </rPr>
      <t>2827</t>
    </r>
    <r>
      <rPr>
        <sz val="10"/>
        <rFont val="宋体"/>
        <charset val="134"/>
      </rPr>
      <t>名群众其中脱贫户（含监测对象）</t>
    </r>
    <r>
      <rPr>
        <sz val="10"/>
        <rFont val="Times New Roman"/>
        <charset val="0"/>
      </rPr>
      <t>68</t>
    </r>
    <r>
      <rPr>
        <sz val="10"/>
        <rFont val="宋体"/>
        <charset val="134"/>
      </rPr>
      <t>户</t>
    </r>
    <r>
      <rPr>
        <sz val="10"/>
        <rFont val="Times New Roman"/>
        <charset val="0"/>
      </rPr>
      <t>201</t>
    </r>
    <r>
      <rPr>
        <sz val="10"/>
        <rFont val="宋体"/>
        <charset val="134"/>
      </rPr>
      <t>人生产生活人居环境</t>
    </r>
  </si>
  <si>
    <r>
      <rPr>
        <sz val="10"/>
        <rFont val="Times New Roman"/>
        <charset val="0"/>
      </rPr>
      <t>2024</t>
    </r>
    <r>
      <rPr>
        <sz val="10"/>
        <rFont val="宋体"/>
        <charset val="134"/>
      </rPr>
      <t>年刘家营村农村人居环境整治项目</t>
    </r>
  </si>
  <si>
    <r>
      <rPr>
        <sz val="10"/>
        <rFont val="宋体"/>
        <charset val="134"/>
      </rPr>
      <t>埋设下水管网长</t>
    </r>
    <r>
      <rPr>
        <sz val="10"/>
        <rFont val="Times New Roman"/>
        <charset val="0"/>
      </rPr>
      <t>600</t>
    </r>
    <r>
      <rPr>
        <sz val="10"/>
        <rFont val="宋体"/>
        <charset val="134"/>
      </rPr>
      <t>米；修建花池</t>
    </r>
    <r>
      <rPr>
        <sz val="10"/>
        <rFont val="Times New Roman"/>
        <charset val="0"/>
      </rPr>
      <t>200</t>
    </r>
    <r>
      <rPr>
        <sz val="10"/>
        <rFont val="宋体"/>
        <charset val="134"/>
      </rPr>
      <t>米并基本绿化。</t>
    </r>
  </si>
  <si>
    <r>
      <rPr>
        <sz val="10"/>
        <rFont val="宋体"/>
        <charset val="134"/>
      </rPr>
      <t>项目属于公益性资产，建成后资产所有权归村集体，由村集体进行后续管护，改善</t>
    </r>
    <r>
      <rPr>
        <sz val="10"/>
        <rFont val="Times New Roman"/>
        <charset val="0"/>
      </rPr>
      <t>521</t>
    </r>
    <r>
      <rPr>
        <sz val="10"/>
        <rFont val="宋体"/>
        <charset val="134"/>
      </rPr>
      <t>户</t>
    </r>
    <r>
      <rPr>
        <sz val="10"/>
        <rFont val="Times New Roman"/>
        <charset val="0"/>
      </rPr>
      <t>1826</t>
    </r>
    <r>
      <rPr>
        <sz val="10"/>
        <rFont val="宋体"/>
        <charset val="134"/>
      </rPr>
      <t>名群众其中脱贫户</t>
    </r>
    <r>
      <rPr>
        <sz val="10"/>
        <rFont val="Times New Roman"/>
        <charset val="0"/>
      </rPr>
      <t>45</t>
    </r>
    <r>
      <rPr>
        <sz val="10"/>
        <rFont val="宋体"/>
        <charset val="134"/>
      </rPr>
      <t>户</t>
    </r>
    <r>
      <rPr>
        <sz val="10"/>
        <rFont val="Times New Roman"/>
        <charset val="0"/>
      </rPr>
      <t>136</t>
    </r>
    <r>
      <rPr>
        <sz val="10"/>
        <rFont val="宋体"/>
        <charset val="134"/>
      </rPr>
      <t>人生产生活环境条件</t>
    </r>
  </si>
  <si>
    <r>
      <rPr>
        <sz val="10"/>
        <rFont val="Times New Roman"/>
        <charset val="0"/>
      </rPr>
      <t>2024</t>
    </r>
    <r>
      <rPr>
        <sz val="10"/>
        <rFont val="宋体"/>
        <charset val="134"/>
      </rPr>
      <t>年庙坡村农村人居环境整治项目</t>
    </r>
  </si>
  <si>
    <r>
      <rPr>
        <sz val="10"/>
        <rFont val="宋体"/>
        <charset val="134"/>
      </rPr>
      <t>村主干道整修长</t>
    </r>
    <r>
      <rPr>
        <sz val="10"/>
        <rFont val="Times New Roman"/>
        <charset val="0"/>
      </rPr>
      <t>1200</t>
    </r>
    <r>
      <rPr>
        <sz val="10"/>
        <rFont val="宋体"/>
        <charset val="134"/>
      </rPr>
      <t>米；村组巷道硬化长</t>
    </r>
    <r>
      <rPr>
        <sz val="10"/>
        <rFont val="Times New Roman"/>
        <charset val="0"/>
      </rPr>
      <t>1000</t>
    </r>
    <r>
      <rPr>
        <sz val="10"/>
        <rFont val="宋体"/>
        <charset val="134"/>
      </rPr>
      <t>米、宽</t>
    </r>
    <r>
      <rPr>
        <sz val="10"/>
        <rFont val="Times New Roman"/>
        <charset val="0"/>
      </rPr>
      <t>3</t>
    </r>
    <r>
      <rPr>
        <sz val="10"/>
        <rFont val="宋体"/>
        <charset val="134"/>
      </rPr>
      <t>米、厚</t>
    </r>
    <r>
      <rPr>
        <sz val="10"/>
        <rFont val="Times New Roman"/>
        <charset val="0"/>
      </rPr>
      <t>0.18</t>
    </r>
    <r>
      <rPr>
        <sz val="10"/>
        <rFont val="宋体"/>
        <charset val="0"/>
      </rPr>
      <t>米</t>
    </r>
  </si>
  <si>
    <r>
      <rPr>
        <sz val="10"/>
        <rFont val="宋体"/>
        <charset val="134"/>
      </rPr>
      <t>项目属于公益性资产，建成后资产所有权归村集体，由村集体进行后续管护，改善</t>
    </r>
    <r>
      <rPr>
        <sz val="10"/>
        <rFont val="Times New Roman"/>
        <charset val="0"/>
      </rPr>
      <t>768</t>
    </r>
    <r>
      <rPr>
        <sz val="10"/>
        <rFont val="宋体"/>
        <charset val="134"/>
      </rPr>
      <t>户</t>
    </r>
    <r>
      <rPr>
        <sz val="10"/>
        <rFont val="Times New Roman"/>
        <charset val="0"/>
      </rPr>
      <t>2302</t>
    </r>
    <r>
      <rPr>
        <sz val="10"/>
        <rFont val="宋体"/>
        <charset val="134"/>
      </rPr>
      <t>名群众其中脱贫户</t>
    </r>
    <r>
      <rPr>
        <sz val="10"/>
        <rFont val="Times New Roman"/>
        <charset val="0"/>
      </rPr>
      <t>40</t>
    </r>
    <r>
      <rPr>
        <sz val="10"/>
        <rFont val="宋体"/>
        <charset val="134"/>
      </rPr>
      <t>户</t>
    </r>
    <r>
      <rPr>
        <sz val="10"/>
        <rFont val="Times New Roman"/>
        <charset val="0"/>
      </rPr>
      <t>118</t>
    </r>
    <r>
      <rPr>
        <sz val="10"/>
        <rFont val="宋体"/>
        <charset val="134"/>
      </rPr>
      <t>人生产生活环境条件</t>
    </r>
  </si>
  <si>
    <r>
      <rPr>
        <sz val="10"/>
        <rFont val="Times New Roman"/>
        <charset val="0"/>
      </rPr>
      <t>2024</t>
    </r>
    <r>
      <rPr>
        <sz val="10"/>
        <rFont val="宋体"/>
        <charset val="134"/>
      </rPr>
      <t>年江湾社区农村人居环境整治项目</t>
    </r>
  </si>
  <si>
    <t>项目建污水管道全长1151米，其中DN300波纹管约646米，DN100PVC入户支管约410米，混凝土排水沟带盖板95米。三格化粪池（100m³）一座，砖砌污水检查井26座等。</t>
  </si>
  <si>
    <r>
      <rPr>
        <sz val="10"/>
        <rFont val="宋体"/>
        <charset val="134"/>
      </rPr>
      <t>项目属于公益性资产，建成后资产所有权归村集体，由村集体进行后续管护，改善</t>
    </r>
    <r>
      <rPr>
        <sz val="10"/>
        <rFont val="Times New Roman"/>
        <charset val="0"/>
      </rPr>
      <t>650</t>
    </r>
    <r>
      <rPr>
        <sz val="10"/>
        <rFont val="宋体"/>
        <charset val="134"/>
      </rPr>
      <t>户</t>
    </r>
    <r>
      <rPr>
        <sz val="10"/>
        <rFont val="Times New Roman"/>
        <charset val="0"/>
      </rPr>
      <t>1902</t>
    </r>
    <r>
      <rPr>
        <sz val="10"/>
        <rFont val="宋体"/>
        <charset val="134"/>
      </rPr>
      <t>名群众其中脱贫户</t>
    </r>
    <r>
      <rPr>
        <sz val="10"/>
        <rFont val="Times New Roman"/>
        <charset val="0"/>
      </rPr>
      <t>30</t>
    </r>
    <r>
      <rPr>
        <sz val="10"/>
        <rFont val="宋体"/>
        <charset val="134"/>
      </rPr>
      <t>户</t>
    </r>
    <r>
      <rPr>
        <sz val="10"/>
        <rFont val="Times New Roman"/>
        <charset val="0"/>
      </rPr>
      <t>88</t>
    </r>
    <r>
      <rPr>
        <sz val="10"/>
        <rFont val="宋体"/>
        <charset val="134"/>
      </rPr>
      <t>人生产生活环境条件</t>
    </r>
  </si>
  <si>
    <t>江湾社区</t>
  </si>
  <si>
    <r>
      <rPr>
        <sz val="10"/>
        <rFont val="Times New Roman"/>
        <charset val="0"/>
      </rPr>
      <t>2024</t>
    </r>
    <r>
      <rPr>
        <sz val="10"/>
        <rFont val="宋体"/>
        <charset val="134"/>
      </rPr>
      <t>年上元观镇三星村千万工程市级示范村风貌提升工程</t>
    </r>
  </si>
  <si>
    <t>硬化村组巷道长1.5公里，宽3米，路面厚度18厘米；砌护排水渠边及挡墙长700米；渠道盖板20米，基本绿化1000平方米。</t>
  </si>
  <si>
    <r>
      <rPr>
        <sz val="10"/>
        <rFont val="宋体"/>
        <charset val="134"/>
      </rPr>
      <t>项目属于公益性资产，建成后资产所有权归村集体，由村集体进行后续管护，改善</t>
    </r>
    <r>
      <rPr>
        <sz val="10"/>
        <rFont val="Times New Roman"/>
        <charset val="0"/>
      </rPr>
      <t>612</t>
    </r>
    <r>
      <rPr>
        <sz val="10"/>
        <rFont val="宋体"/>
        <charset val="134"/>
      </rPr>
      <t>户</t>
    </r>
    <r>
      <rPr>
        <sz val="10"/>
        <rFont val="Times New Roman"/>
        <charset val="0"/>
      </rPr>
      <t>1740</t>
    </r>
    <r>
      <rPr>
        <sz val="10"/>
        <rFont val="宋体"/>
        <charset val="134"/>
      </rPr>
      <t>名群众其中脱贫户</t>
    </r>
    <r>
      <rPr>
        <sz val="10"/>
        <rFont val="Times New Roman"/>
        <charset val="0"/>
      </rPr>
      <t>35</t>
    </r>
    <r>
      <rPr>
        <sz val="10"/>
        <rFont val="宋体"/>
        <charset val="0"/>
      </rPr>
      <t>户</t>
    </r>
    <r>
      <rPr>
        <sz val="10"/>
        <rFont val="Times New Roman"/>
        <charset val="0"/>
      </rPr>
      <t>90</t>
    </r>
    <r>
      <rPr>
        <sz val="10"/>
        <rFont val="宋体"/>
        <charset val="0"/>
      </rPr>
      <t>人生产生活环境条件</t>
    </r>
  </si>
  <si>
    <t>三星村</t>
  </si>
  <si>
    <r>
      <rPr>
        <sz val="10"/>
        <rFont val="Times New Roman"/>
        <charset val="0"/>
      </rPr>
      <t>2024</t>
    </r>
    <r>
      <rPr>
        <sz val="10"/>
        <rFont val="宋体"/>
        <charset val="134"/>
      </rPr>
      <t>年城固县文川镇文星村农村人居环境整治项目</t>
    </r>
  </si>
  <si>
    <t>文柳路沿线污水沟加盖，长1000米、宽0.8米。衬砌道路两旁花池902.8米，道路两边绿化1352平米、安装水篦32个。铺设DN300排水管道27m。</t>
  </si>
  <si>
    <r>
      <rPr>
        <sz val="10"/>
        <rFont val="宋体"/>
        <charset val="134"/>
      </rPr>
      <t>项目属公益性资产，建成后所有权归村集体，由村集体做后期管护，改善</t>
    </r>
    <r>
      <rPr>
        <sz val="10"/>
        <rFont val="Times New Roman"/>
        <charset val="0"/>
      </rPr>
      <t>1014</t>
    </r>
    <r>
      <rPr>
        <sz val="10"/>
        <rFont val="宋体"/>
        <charset val="134"/>
      </rPr>
      <t>户</t>
    </r>
    <r>
      <rPr>
        <sz val="10"/>
        <rFont val="Times New Roman"/>
        <charset val="0"/>
      </rPr>
      <t>2827</t>
    </r>
    <r>
      <rPr>
        <sz val="10"/>
        <rFont val="宋体"/>
        <charset val="134"/>
      </rPr>
      <t>人其中脱贫户</t>
    </r>
    <r>
      <rPr>
        <sz val="10"/>
        <rFont val="Times New Roman"/>
        <charset val="0"/>
      </rPr>
      <t>38</t>
    </r>
    <r>
      <rPr>
        <sz val="10"/>
        <rFont val="宋体"/>
        <charset val="134"/>
      </rPr>
      <t>户</t>
    </r>
    <r>
      <rPr>
        <sz val="10"/>
        <rFont val="Times New Roman"/>
        <charset val="0"/>
      </rPr>
      <t>102</t>
    </r>
    <r>
      <rPr>
        <sz val="10"/>
        <rFont val="宋体"/>
        <charset val="134"/>
      </rPr>
      <t>人生产生活人居环境</t>
    </r>
  </si>
  <si>
    <r>
      <rPr>
        <sz val="10"/>
        <rFont val="Times New Roman"/>
        <charset val="0"/>
      </rPr>
      <t>2024</t>
    </r>
    <r>
      <rPr>
        <sz val="10"/>
        <rFont val="宋体"/>
        <charset val="134"/>
      </rPr>
      <t>年城固县文川镇文光村农村人居环境整治项目</t>
    </r>
  </si>
  <si>
    <t>修复村内破损道路400米，宽3米，厚0.18米；沟渠加盖板200米；铺设道沿石560米；砌护道路挡墙300米，高1米；另需对村内边角地1000平方米基本绿化等。</t>
  </si>
  <si>
    <t>项目属公益性资产，建成后所有权归村集体，由村集体做后期管护，改善1014户2827人其中脱贫户38户102人生产生活人居环境</t>
  </si>
  <si>
    <r>
      <rPr>
        <sz val="10"/>
        <rFont val="Times New Roman"/>
        <charset val="0"/>
      </rPr>
      <t>2024</t>
    </r>
    <r>
      <rPr>
        <sz val="10"/>
        <rFont val="宋体"/>
        <charset val="134"/>
      </rPr>
      <t>年城固县龙头镇熊家山村农村人居环境整治项目</t>
    </r>
  </si>
  <si>
    <r>
      <rPr>
        <sz val="10"/>
        <rFont val="Times New Roman"/>
        <charset val="0"/>
      </rPr>
      <t>1.</t>
    </r>
    <r>
      <rPr>
        <sz val="10"/>
        <rFont val="宋体"/>
        <charset val="134"/>
      </rPr>
      <t>八九组生活污水排污沟拓宽、衬砌、加盖，长</t>
    </r>
    <r>
      <rPr>
        <sz val="10"/>
        <rFont val="Times New Roman"/>
        <charset val="0"/>
      </rPr>
      <t>580</t>
    </r>
    <r>
      <rPr>
        <sz val="10"/>
        <rFont val="宋体"/>
        <charset val="134"/>
      </rPr>
      <t>米、内壁宽</t>
    </r>
    <r>
      <rPr>
        <sz val="10"/>
        <rFont val="Times New Roman"/>
        <charset val="0"/>
      </rPr>
      <t>60</t>
    </r>
    <r>
      <rPr>
        <sz val="10"/>
        <rFont val="宋体"/>
        <charset val="134"/>
      </rPr>
      <t>公分、高</t>
    </r>
    <r>
      <rPr>
        <sz val="10"/>
        <rFont val="Times New Roman"/>
        <charset val="0"/>
      </rPr>
      <t>60</t>
    </r>
    <r>
      <rPr>
        <sz val="10"/>
        <rFont val="宋体"/>
        <charset val="134"/>
      </rPr>
      <t>公分；</t>
    </r>
    <r>
      <rPr>
        <sz val="10"/>
        <rFont val="Times New Roman"/>
        <charset val="0"/>
      </rPr>
      <t xml:space="preserve">
2.</t>
    </r>
    <r>
      <rPr>
        <sz val="10"/>
        <rFont val="宋体"/>
        <charset val="134"/>
      </rPr>
      <t>村组巷道硬化长约</t>
    </r>
    <r>
      <rPr>
        <sz val="10"/>
        <rFont val="Times New Roman"/>
        <charset val="0"/>
      </rPr>
      <t>1600</t>
    </r>
    <r>
      <rPr>
        <sz val="10"/>
        <rFont val="宋体"/>
        <charset val="134"/>
      </rPr>
      <t>米、宽</t>
    </r>
    <r>
      <rPr>
        <sz val="10"/>
        <rFont val="Times New Roman"/>
        <charset val="0"/>
      </rPr>
      <t>2.5</t>
    </r>
    <r>
      <rPr>
        <sz val="10"/>
        <rFont val="宋体"/>
        <charset val="134"/>
      </rPr>
      <t>米、厚</t>
    </r>
    <r>
      <rPr>
        <sz val="10"/>
        <rFont val="Times New Roman"/>
        <charset val="0"/>
      </rPr>
      <t>18</t>
    </r>
    <r>
      <rPr>
        <sz val="10"/>
        <rFont val="宋体"/>
        <charset val="134"/>
      </rPr>
      <t>公分；</t>
    </r>
    <r>
      <rPr>
        <sz val="10"/>
        <rFont val="Times New Roman"/>
        <charset val="0"/>
      </rPr>
      <t xml:space="preserve">
3.</t>
    </r>
    <r>
      <rPr>
        <sz val="10"/>
        <rFont val="宋体"/>
        <charset val="134"/>
      </rPr>
      <t>村内道路两边基本绿化约</t>
    </r>
    <r>
      <rPr>
        <sz val="10"/>
        <rFont val="Times New Roman"/>
        <charset val="0"/>
      </rPr>
      <t>450</t>
    </r>
    <r>
      <rPr>
        <sz val="10"/>
        <rFont val="宋体"/>
        <charset val="134"/>
      </rPr>
      <t>平方米。</t>
    </r>
  </si>
  <si>
    <r>
      <rPr>
        <sz val="10"/>
        <rFont val="宋体"/>
        <charset val="134"/>
      </rPr>
      <t>项目属于公益性资产，建成后资产所有权归村集体，由村集体进行后续管护，改善</t>
    </r>
    <r>
      <rPr>
        <sz val="10"/>
        <rFont val="Times New Roman"/>
        <charset val="0"/>
      </rPr>
      <t>2839</t>
    </r>
    <r>
      <rPr>
        <sz val="10"/>
        <rFont val="宋体"/>
        <charset val="134"/>
      </rPr>
      <t>名群众其中脱贫户</t>
    </r>
    <r>
      <rPr>
        <sz val="10"/>
        <rFont val="Times New Roman"/>
        <charset val="0"/>
      </rPr>
      <t>46</t>
    </r>
    <r>
      <rPr>
        <sz val="10"/>
        <rFont val="宋体"/>
        <charset val="134"/>
      </rPr>
      <t>户</t>
    </r>
    <r>
      <rPr>
        <sz val="10"/>
        <rFont val="Times New Roman"/>
        <charset val="0"/>
      </rPr>
      <t>116</t>
    </r>
    <r>
      <rPr>
        <sz val="10"/>
        <rFont val="宋体"/>
        <charset val="134"/>
      </rPr>
      <t>人生产生活环境条件。</t>
    </r>
  </si>
  <si>
    <t>熊家山村</t>
  </si>
  <si>
    <t>3.农村公共服务</t>
  </si>
  <si>
    <t>①公共照明设施</t>
  </si>
  <si>
    <r>
      <rPr>
        <sz val="10"/>
        <rFont val="Times New Roman"/>
        <charset val="0"/>
      </rPr>
      <t>2024</t>
    </r>
    <r>
      <rPr>
        <sz val="10"/>
        <rFont val="宋体"/>
        <charset val="134"/>
      </rPr>
      <t>年幸福家园社区、潘张付村等</t>
    </r>
    <r>
      <rPr>
        <sz val="10"/>
        <rFont val="Times New Roman"/>
        <charset val="0"/>
      </rPr>
      <t>10</t>
    </r>
    <r>
      <rPr>
        <sz val="10"/>
        <rFont val="宋体"/>
        <charset val="134"/>
      </rPr>
      <t>个村农村人居环境整治项目</t>
    </r>
  </si>
  <si>
    <t>在幸福家园社区、潘张付村、文东社区、木瓜村、龙头社区、朱家坎社区、太平村、东原公村、陈家村、高北村等10个村组道路上安装太阳能单臂路灯540盏，杆高不低于6米，照明功率不低于60W。</t>
  </si>
  <si>
    <r>
      <rPr>
        <sz val="10"/>
        <rFont val="宋体"/>
        <charset val="134"/>
      </rPr>
      <t>项目属于公益性资产，建成后资产所有权归村集体，由村集体进行后续管护，改善</t>
    </r>
    <r>
      <rPr>
        <sz val="10"/>
        <rFont val="Times New Roman"/>
        <charset val="0"/>
      </rPr>
      <t>1673</t>
    </r>
    <r>
      <rPr>
        <sz val="10"/>
        <rFont val="宋体"/>
        <charset val="134"/>
      </rPr>
      <t>名群众其中脱贫户</t>
    </r>
    <r>
      <rPr>
        <sz val="10"/>
        <rFont val="Times New Roman"/>
        <charset val="0"/>
      </rPr>
      <t>315</t>
    </r>
    <r>
      <rPr>
        <sz val="10"/>
        <rFont val="宋体"/>
        <charset val="134"/>
      </rPr>
      <t>户</t>
    </r>
    <r>
      <rPr>
        <sz val="10"/>
        <rFont val="Times New Roman"/>
        <charset val="0"/>
      </rPr>
      <t>636</t>
    </r>
    <r>
      <rPr>
        <sz val="10"/>
        <rFont val="宋体"/>
        <charset val="134"/>
      </rPr>
      <t>人生产生活环境条件</t>
    </r>
  </si>
  <si>
    <r>
      <rPr>
        <sz val="10"/>
        <rFont val="宋体"/>
        <charset val="134"/>
      </rPr>
      <t>桃花店村、双溪等</t>
    </r>
    <r>
      <rPr>
        <sz val="10"/>
        <rFont val="Times New Roman"/>
        <charset val="0"/>
      </rPr>
      <t>10</t>
    </r>
    <r>
      <rPr>
        <sz val="10"/>
        <rFont val="宋体"/>
        <charset val="134"/>
      </rPr>
      <t>个村</t>
    </r>
  </si>
  <si>
    <t>支持路灯安装</t>
  </si>
  <si>
    <t>②开展县乡村公共服务一体化示范创建</t>
  </si>
  <si>
    <t>四、易地搬迁后扶</t>
  </si>
  <si>
    <t>1.易地搬迁后扶</t>
  </si>
  <si>
    <t>①公共服务岗位</t>
  </si>
  <si>
    <t>2024年老庄镇易地搬迁后扶公共服务岗位项目</t>
  </si>
  <si>
    <t>主要用于集中安置点搬迁群众的公共服务岗位费用补助10人，每人每月补助600元，补助6个月。</t>
  </si>
  <si>
    <t>通过劳务用工等方式带动10名脱贫户增收，提升安置点群众满意度。</t>
  </si>
  <si>
    <t>2024年天明镇易地搬迁
后扶公共服务岗位项目</t>
  </si>
  <si>
    <t>用于从事集中安置区搬迁群众的公共服务岗位费用补助，按每人每月500元 进行补助</t>
  </si>
  <si>
    <t>通过劳务用工等方式巩固36户脱贫户增收并提高安置点人员满意度</t>
  </si>
  <si>
    <t>2024年五堵镇易地搬迁后扶公共服务岗位项目</t>
  </si>
  <si>
    <t>主要用于7名集中安置区搬迁群众的公共服务人员的岗位费用补助，按照每月500元进行补助。</t>
  </si>
  <si>
    <t>通过劳务用工等方式巩固安置点7户脱贫户（含监测对象）脱贫成果</t>
  </si>
  <si>
    <t>2024年双溪镇易地扶贫搬迁后续扶持项目</t>
  </si>
  <si>
    <t>主要用于集中安置点搬迁群众的公共服务岗位费用补助 17人，每人每月补助500元，补助5个月。</t>
  </si>
  <si>
    <t>通过劳务用工等方式带动17名群众增收，年均增收2500元</t>
  </si>
  <si>
    <t>双溪镇石堰坪村、蒋家河村等9个村安置点</t>
  </si>
  <si>
    <t>2024年小河镇易地搬迁后扶公共服务岗位项目</t>
  </si>
  <si>
    <t>主要用于集中安置区搬迁群众的公共设施维护和公益岗位补助，按500元每月补助</t>
  </si>
  <si>
    <t>通过劳务用工等方式巩固9户9人脱贫户脱贫成果，提升安置点管理水平</t>
  </si>
  <si>
    <t>小河镇
5个村</t>
  </si>
  <si>
    <t>2024年城固县三合镇易地扶贫搬迁后续扶持项目</t>
  </si>
  <si>
    <t>对10名从事集中安置搬迁区群众的公共服务岗位的人员，按500元每月补助。</t>
  </si>
  <si>
    <t>对从事集中安置搬迁区群众的公共服务岗位的人员，按500元每月补助，预计带动10名脱贫户及监测对象年均增收1000元</t>
  </si>
  <si>
    <t>2024年二里镇易地扶贫搬迁后续扶持项目</t>
  </si>
  <si>
    <t>用于集中安置区搬迁群众的公共服务岗位费用补助，按照每人每月补助不低于400元</t>
  </si>
  <si>
    <t>通过劳务用工等方式巩固21户脱贫户含监测对象增收并提高扶贫资产使用效率</t>
  </si>
  <si>
    <t>2024年度城固县原公镇易地搬迁后扶公共服务岗位项目</t>
  </si>
  <si>
    <t>对从事集中安置区搬迁群众的公共服务岗位的7名人员，按每月400-500元进行补助</t>
  </si>
  <si>
    <t>通过劳务用工等方式巩固7户7人脱贫户增收并提高安置点人员满意度</t>
  </si>
  <si>
    <t>2024年董家营镇易地搬迁后扶公共服务岗位项目</t>
  </si>
  <si>
    <t>主要用于2名集中安置区搬迁群众的公共服务人员的岗位费用补助，按照每月500元进行补助</t>
  </si>
  <si>
    <t>通过劳务用工等方式巩固安置点2户脱贫户（含监测对象）脱贫成果</t>
  </si>
  <si>
    <t>②“一站式”社区综合服务设施建设</t>
  </si>
  <si>
    <t>五、巩固三保障成果</t>
  </si>
  <si>
    <t>1.住房</t>
  </si>
  <si>
    <t>①农村危房改造等农房改造（巩固维修）</t>
  </si>
  <si>
    <t>2.教育</t>
  </si>
  <si>
    <t>①享受“雨露计划”职业教育补助</t>
  </si>
  <si>
    <t>2024年城固县雨露计划支持农村脱贫户（含监测对象）家庭学生接受职业教育助学补助项目</t>
  </si>
  <si>
    <t>资助1068名脱贫户（含监测对象）家庭子女学生，每生每年补助3000元</t>
  </si>
  <si>
    <t>支持1068人次脱贫家庭（含监测对象）学生顺利完成学业，提升就业能力，实现就业一人巩固一户目标</t>
  </si>
  <si>
    <t>对600名脱贫家庭学生学费补助</t>
  </si>
  <si>
    <t>②其他教育类项目</t>
  </si>
  <si>
    <t>六、乡村治理和精神文明建设</t>
  </si>
  <si>
    <t>1.乡村治理</t>
  </si>
  <si>
    <t>①乡村治理</t>
  </si>
  <si>
    <t>七、项目管理费</t>
  </si>
  <si>
    <t>项目管理费</t>
  </si>
  <si>
    <t>2024年城固县财政衔接资金项目管理费</t>
  </si>
  <si>
    <t>主要用于项目前期设计、评审、招标、监理、验收、衔接规划编制、报账管理、档案管理、衔接政策培训及资料印制、购买第三方服务支出等</t>
  </si>
  <si>
    <t>加强项目监督，提升项目管理水平</t>
  </si>
  <si>
    <t>支付第三方服务代理费用等</t>
  </si>
  <si>
    <t>八、其他</t>
  </si>
  <si>
    <t>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</si>
</sst>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_ "/>
    <numFmt numFmtId="179" formatCode="0.0_ "/>
  </numFmts>
  <fonts count="40">
    <font>
      <sz val="11"/>
      <color theme="1"/>
      <name val="宋体"/>
      <charset val="134"/>
      <scheme val="minor"/>
    </font>
    <font>
      <sz val="12"/>
      <name val="宋体"/>
      <charset val="134"/>
    </font>
    <font>
      <b/>
      <sz val="12"/>
      <name val="宋体"/>
      <charset val="134"/>
    </font>
    <font>
      <sz val="12"/>
      <name val="宋体"/>
      <charset val="134"/>
      <scheme val="major"/>
    </font>
    <font>
      <sz val="10"/>
      <name val="宋体"/>
      <charset val="134"/>
    </font>
    <font>
      <sz val="28"/>
      <name val="方正小标宋简体"/>
      <charset val="134"/>
    </font>
    <font>
      <sz val="10"/>
      <name val="黑体"/>
      <charset val="134"/>
    </font>
    <font>
      <sz val="10"/>
      <name val="仿宋_GB2312"/>
      <charset val="134"/>
    </font>
    <font>
      <b/>
      <sz val="10"/>
      <name val="仿宋"/>
      <charset val="134"/>
    </font>
    <font>
      <b/>
      <sz val="10"/>
      <name val="宋体"/>
      <charset val="134"/>
    </font>
    <font>
      <b/>
      <sz val="10"/>
      <name val="仿宋_GB2312"/>
      <charset val="134"/>
    </font>
    <font>
      <sz val="10"/>
      <name val="仿宋"/>
      <charset val="134"/>
    </font>
    <font>
      <sz val="10"/>
      <name val="宋体"/>
      <charset val="134"/>
      <scheme val="minor"/>
    </font>
    <font>
      <sz val="8"/>
      <name val="宋体"/>
      <charset val="134"/>
      <scheme val="minor"/>
    </font>
    <font>
      <sz val="10"/>
      <name val="Times New Roman"/>
      <charset val="0"/>
    </font>
    <font>
      <sz val="10"/>
      <name val="宋体"/>
      <charset val="134"/>
      <scheme val="major"/>
    </font>
    <font>
      <sz val="12"/>
      <name val="Arial"/>
      <charset val="0"/>
    </font>
    <font>
      <sz val="10"/>
      <name val="宋体"/>
      <charset val="0"/>
    </font>
    <font>
      <sz val="11"/>
      <name val="宋体"/>
      <charset val="134"/>
    </font>
    <font>
      <sz val="10"/>
      <name val="Arial Unicode MS"/>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
      <name val="Arial"/>
      <charset val="0"/>
    </font>
    <font>
      <sz val="11"/>
      <color indexed="8"/>
      <name val="宋体"/>
      <charset val="134"/>
    </font>
  </fonts>
  <fills count="37">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9"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2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6" borderId="20"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1" applyNumberFormat="0" applyFill="0" applyAlignment="0" applyProtection="0">
      <alignment vertical="center"/>
    </xf>
    <xf numFmtId="0" fontId="26" fillId="0" borderId="21" applyNumberFormat="0" applyFill="0" applyAlignment="0" applyProtection="0">
      <alignment vertical="center"/>
    </xf>
    <xf numFmtId="0" fontId="27" fillId="0" borderId="22" applyNumberFormat="0" applyFill="0" applyAlignment="0" applyProtection="0">
      <alignment vertical="center"/>
    </xf>
    <xf numFmtId="0" fontId="27" fillId="0" borderId="0" applyNumberFormat="0" applyFill="0" applyBorder="0" applyAlignment="0" applyProtection="0">
      <alignment vertical="center"/>
    </xf>
    <xf numFmtId="0" fontId="28" fillId="7" borderId="23" applyNumberFormat="0" applyAlignment="0" applyProtection="0">
      <alignment vertical="center"/>
    </xf>
    <xf numFmtId="0" fontId="29" fillId="8" borderId="24" applyNumberFormat="0" applyAlignment="0" applyProtection="0">
      <alignment vertical="center"/>
    </xf>
    <xf numFmtId="0" fontId="30" fillId="8" borderId="23" applyNumberFormat="0" applyAlignment="0" applyProtection="0">
      <alignment vertical="center"/>
    </xf>
    <xf numFmtId="0" fontId="31" fillId="9" borderId="25" applyNumberFormat="0" applyAlignment="0" applyProtection="0">
      <alignment vertical="center"/>
    </xf>
    <xf numFmtId="0" fontId="32" fillId="0" borderId="26" applyNumberFormat="0" applyFill="0" applyAlignment="0" applyProtection="0">
      <alignment vertical="center"/>
    </xf>
    <xf numFmtId="0" fontId="33" fillId="0" borderId="27" applyNumberFormat="0" applyFill="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0" fillId="34" borderId="0" applyNumberFormat="0" applyBorder="0" applyAlignment="0" applyProtection="0">
      <alignment vertical="center"/>
    </xf>
    <xf numFmtId="0" fontId="0" fillId="35" borderId="0" applyNumberFormat="0" applyBorder="0" applyAlignment="0" applyProtection="0">
      <alignment vertical="center"/>
    </xf>
    <xf numFmtId="0" fontId="37" fillId="36" borderId="0" applyNumberFormat="0" applyBorder="0" applyAlignment="0" applyProtection="0">
      <alignment vertical="center"/>
    </xf>
    <xf numFmtId="0" fontId="1" fillId="0" borderId="0"/>
    <xf numFmtId="0" fontId="1" fillId="0" borderId="0">
      <alignment vertical="center"/>
    </xf>
    <xf numFmtId="0" fontId="38" fillId="0" borderId="0"/>
    <xf numFmtId="0" fontId="1" fillId="0" borderId="0"/>
    <xf numFmtId="0" fontId="39" fillId="0" borderId="0">
      <alignment vertical="center"/>
    </xf>
    <xf numFmtId="0" fontId="0" fillId="0" borderId="0">
      <alignment vertical="center"/>
    </xf>
    <xf numFmtId="0" fontId="38" fillId="0" borderId="0"/>
  </cellStyleXfs>
  <cellXfs count="194">
    <xf numFmtId="0" fontId="0" fillId="0" borderId="0" xfId="0">
      <alignment vertical="center"/>
    </xf>
    <xf numFmtId="0" fontId="1" fillId="0" borderId="0" xfId="0" applyFont="1" applyFill="1" applyBorder="1" applyAlignment="1">
      <alignment vertical="center"/>
    </xf>
    <xf numFmtId="0" fontId="1" fillId="2" borderId="0" xfId="0" applyFont="1" applyFill="1" applyBorder="1" applyAlignment="1">
      <alignment vertical="center"/>
    </xf>
    <xf numFmtId="0" fontId="2" fillId="3" borderId="0" xfId="0" applyFont="1" applyFill="1" applyBorder="1" applyAlignment="1">
      <alignment vertical="center" wrapText="1"/>
    </xf>
    <xf numFmtId="0" fontId="2" fillId="4" borderId="0" xfId="0" applyFont="1" applyFill="1" applyBorder="1" applyAlignment="1">
      <alignment vertical="center" wrapText="1"/>
    </xf>
    <xf numFmtId="0" fontId="1" fillId="5" borderId="0" xfId="0" applyFont="1" applyFill="1" applyBorder="1" applyAlignment="1">
      <alignment vertical="center"/>
    </xf>
    <xf numFmtId="0" fontId="1" fillId="0" borderId="0" xfId="0" applyFont="1" applyFill="1" applyBorder="1" applyAlignment="1">
      <alignment vertical="center" wrapText="1"/>
    </xf>
    <xf numFmtId="0" fontId="3"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4" fillId="0" borderId="0" xfId="0" applyFont="1" applyFill="1" applyBorder="1" applyAlignment="1">
      <alignment horizontal="center" vertical="center"/>
    </xf>
    <xf numFmtId="9" fontId="1" fillId="0" borderId="0" xfId="0" applyNumberFormat="1" applyFont="1" applyFill="1" applyBorder="1" applyAlignment="1">
      <alignment horizontal="center" vertical="center"/>
    </xf>
    <xf numFmtId="0" fontId="5" fillId="0" borderId="0" xfId="0" applyFont="1" applyFill="1" applyAlignment="1">
      <alignment horizontal="center" vertical="center" wrapText="1"/>
    </xf>
    <xf numFmtId="0" fontId="1" fillId="0" borderId="0" xfId="0" applyFont="1" applyFill="1" applyBorder="1" applyAlignment="1">
      <alignment horizontal="left" wrapText="1"/>
    </xf>
    <xf numFmtId="0" fontId="1" fillId="0" borderId="0" xfId="0" applyFont="1" applyFill="1" applyBorder="1" applyAlignment="1">
      <alignment horizontal="center"/>
    </xf>
    <xf numFmtId="0" fontId="1" fillId="0" borderId="0" xfId="0" applyFont="1" applyFill="1" applyBorder="1" applyAlignment="1">
      <alignment horizontal="left"/>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8" fillId="3" borderId="2" xfId="0" applyFont="1" applyFill="1" applyBorder="1" applyAlignment="1">
      <alignment vertical="center" wrapText="1"/>
    </xf>
    <xf numFmtId="0" fontId="8"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49" fontId="10" fillId="4" borderId="2" xfId="0" applyNumberFormat="1" applyFont="1" applyFill="1" applyBorder="1" applyAlignment="1">
      <alignment horizontal="left" vertical="center" wrapText="1"/>
    </xf>
    <xf numFmtId="0" fontId="4" fillId="4" borderId="2" xfId="0" applyFont="1" applyFill="1" applyBorder="1" applyAlignment="1">
      <alignment horizontal="center" vertical="center" wrapText="1"/>
    </xf>
    <xf numFmtId="0" fontId="8" fillId="4" borderId="2" xfId="0" applyFont="1" applyFill="1" applyBorder="1" applyAlignment="1">
      <alignment vertical="center" wrapText="1"/>
    </xf>
    <xf numFmtId="0" fontId="8" fillId="4"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49" fontId="7" fillId="5" borderId="2" xfId="0" applyNumberFormat="1" applyFont="1" applyFill="1" applyBorder="1" applyAlignment="1">
      <alignment horizontal="left" vertical="center" wrapText="1"/>
    </xf>
    <xf numFmtId="0" fontId="4" fillId="5" borderId="2" xfId="0" applyFont="1" applyFill="1" applyBorder="1" applyAlignment="1">
      <alignment horizontal="center" vertical="center"/>
    </xf>
    <xf numFmtId="0" fontId="11" fillId="5" borderId="2" xfId="0" applyFont="1" applyFill="1" applyBorder="1" applyAlignment="1">
      <alignment vertical="center"/>
    </xf>
    <xf numFmtId="0" fontId="11" fillId="5" borderId="2"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2" xfId="52"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0" fontId="4" fillId="0" borderId="2" xfId="52" applyFont="1" applyFill="1" applyBorder="1" applyAlignment="1">
      <alignment horizontal="left" vertical="center" wrapText="1"/>
    </xf>
    <xf numFmtId="0" fontId="4" fillId="0" borderId="2" xfId="0" applyFont="1" applyFill="1" applyBorder="1" applyAlignment="1">
      <alignment horizontal="center" vertical="center"/>
    </xf>
    <xf numFmtId="0" fontId="12" fillId="0" borderId="2" xfId="0" applyFont="1" applyFill="1" applyBorder="1" applyAlignment="1">
      <alignment horizontal="left" vertical="center" wrapText="1"/>
    </xf>
    <xf numFmtId="176" fontId="4" fillId="0" borderId="2" xfId="0" applyNumberFormat="1" applyFont="1" applyFill="1" applyBorder="1" applyAlignment="1">
      <alignment horizontal="center" vertical="center" wrapText="1"/>
    </xf>
    <xf numFmtId="0" fontId="4" fillId="0" borderId="2" xfId="52" applyNumberFormat="1" applyFont="1" applyFill="1" applyBorder="1" applyAlignment="1">
      <alignment horizontal="center" vertical="center" wrapText="1"/>
    </xf>
    <xf numFmtId="0" fontId="4" fillId="0" borderId="2" xfId="52" applyNumberFormat="1" applyFont="1" applyFill="1" applyBorder="1" applyAlignment="1">
      <alignment horizontal="left" vertical="center" wrapText="1"/>
    </xf>
    <xf numFmtId="0" fontId="15" fillId="0" borderId="2" xfId="0" applyFont="1" applyFill="1" applyBorder="1" applyAlignment="1">
      <alignment horizontal="center" vertical="center" wrapText="1"/>
    </xf>
    <xf numFmtId="0" fontId="12" fillId="0" borderId="2" xfId="52" applyFont="1" applyFill="1" applyBorder="1" applyAlignment="1">
      <alignment horizontal="center" vertical="center" wrapText="1"/>
    </xf>
    <xf numFmtId="0" fontId="12" fillId="0" borderId="2" xfId="52" applyFont="1" applyFill="1" applyBorder="1" applyAlignment="1">
      <alignment horizontal="left" vertical="center" wrapText="1"/>
    </xf>
    <xf numFmtId="49" fontId="4" fillId="5" borderId="2" xfId="0" applyNumberFormat="1" applyFont="1" applyFill="1" applyBorder="1" applyAlignment="1">
      <alignment horizontal="left" vertical="center" wrapText="1"/>
    </xf>
    <xf numFmtId="0" fontId="12" fillId="0" borderId="2" xfId="50" applyNumberFormat="1" applyFont="1" applyFill="1" applyBorder="1" applyAlignment="1">
      <alignment horizontal="center" vertical="center" wrapText="1"/>
    </xf>
    <xf numFmtId="0" fontId="12" fillId="0" borderId="2" xfId="50" applyNumberFormat="1" applyFont="1" applyFill="1" applyBorder="1" applyAlignment="1">
      <alignment horizontal="left" vertical="center" wrapText="1"/>
    </xf>
    <xf numFmtId="0" fontId="4" fillId="0" borderId="0" xfId="0" applyFont="1" applyFill="1" applyBorder="1" applyAlignment="1">
      <alignment horizontal="center"/>
    </xf>
    <xf numFmtId="0" fontId="11" fillId="0" borderId="2" xfId="0" applyFont="1" applyFill="1" applyBorder="1" applyAlignment="1">
      <alignment horizontal="center" vertical="center"/>
    </xf>
    <xf numFmtId="0" fontId="4" fillId="0" borderId="5" xfId="0" applyFont="1" applyFill="1" applyBorder="1" applyAlignment="1">
      <alignment horizont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4" fillId="2"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9" fillId="4"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1" fillId="5" borderId="2" xfId="0" applyFont="1" applyFill="1" applyBorder="1" applyAlignment="1">
      <alignment horizontal="center" vertical="center"/>
    </xf>
    <xf numFmtId="177" fontId="4" fillId="0" borderId="2" xfId="0" applyNumberFormat="1" applyFont="1" applyFill="1" applyBorder="1" applyAlignment="1">
      <alignment horizontal="center" vertical="center" wrapText="1"/>
    </xf>
    <xf numFmtId="0" fontId="14" fillId="0" borderId="2" xfId="52" applyFont="1" applyFill="1" applyBorder="1" applyAlignment="1">
      <alignment horizontal="center" vertical="center" wrapText="1"/>
    </xf>
    <xf numFmtId="0" fontId="1" fillId="0" borderId="5" xfId="0" applyFont="1" applyFill="1" applyBorder="1" applyAlignment="1">
      <alignment horizontal="center"/>
    </xf>
    <xf numFmtId="0" fontId="6" fillId="0" borderId="1" xfId="50" applyNumberFormat="1" applyFont="1" applyFill="1" applyBorder="1" applyAlignment="1">
      <alignment horizontal="center" vertical="center" wrapText="1"/>
    </xf>
    <xf numFmtId="178" fontId="6" fillId="0" borderId="8" xfId="0" applyNumberFormat="1" applyFont="1" applyFill="1" applyBorder="1" applyAlignment="1">
      <alignment horizontal="center" vertical="center"/>
    </xf>
    <xf numFmtId="178" fontId="6" fillId="0" borderId="9" xfId="0" applyNumberFormat="1" applyFont="1" applyFill="1" applyBorder="1" applyAlignment="1">
      <alignment horizontal="center" vertical="center"/>
    </xf>
    <xf numFmtId="0" fontId="6" fillId="0" borderId="3" xfId="50" applyNumberFormat="1" applyFont="1" applyFill="1" applyBorder="1" applyAlignment="1">
      <alignment horizontal="center" vertical="center" wrapText="1"/>
    </xf>
    <xf numFmtId="178" fontId="6" fillId="0" borderId="8" xfId="0" applyNumberFormat="1" applyFont="1" applyFill="1" applyBorder="1" applyAlignment="1" applyProtection="1">
      <alignment horizontal="center" vertical="center" wrapText="1"/>
    </xf>
    <xf numFmtId="178" fontId="6" fillId="0" borderId="10" xfId="0" applyNumberFormat="1" applyFont="1" applyFill="1" applyBorder="1" applyAlignment="1" applyProtection="1">
      <alignment horizontal="center" vertical="center" wrapText="1"/>
    </xf>
    <xf numFmtId="0" fontId="6" fillId="0" borderId="4" xfId="50" applyNumberFormat="1" applyFont="1" applyFill="1" applyBorder="1" applyAlignment="1">
      <alignment horizontal="center" vertical="center" wrapText="1"/>
    </xf>
    <xf numFmtId="0" fontId="1" fillId="2" borderId="11" xfId="0" applyFont="1" applyFill="1" applyBorder="1" applyAlignment="1">
      <alignment vertical="center"/>
    </xf>
    <xf numFmtId="0" fontId="1" fillId="2" borderId="12" xfId="0" applyFont="1" applyFill="1" applyBorder="1" applyAlignment="1">
      <alignment vertical="center"/>
    </xf>
    <xf numFmtId="0" fontId="4" fillId="2" borderId="12" xfId="0" applyFont="1" applyFill="1" applyBorder="1" applyAlignment="1">
      <alignment horizontal="center" vertical="center"/>
    </xf>
    <xf numFmtId="0" fontId="2" fillId="3" borderId="13" xfId="0" applyFont="1" applyFill="1" applyBorder="1" applyAlignment="1">
      <alignment vertical="center" wrapText="1"/>
    </xf>
    <xf numFmtId="0" fontId="2" fillId="3" borderId="14" xfId="0" applyFont="1" applyFill="1" applyBorder="1" applyAlignment="1">
      <alignment vertical="center" wrapText="1"/>
    </xf>
    <xf numFmtId="0" fontId="2" fillId="3" borderId="14" xfId="0" applyFont="1" applyFill="1" applyBorder="1" applyAlignment="1">
      <alignment horizontal="center" vertical="center" wrapText="1"/>
    </xf>
    <xf numFmtId="0" fontId="2" fillId="4" borderId="13" xfId="0" applyFont="1" applyFill="1" applyBorder="1" applyAlignment="1">
      <alignment vertical="center" wrapText="1"/>
    </xf>
    <xf numFmtId="0" fontId="2" fillId="4" borderId="14" xfId="0" applyFont="1" applyFill="1" applyBorder="1" applyAlignment="1">
      <alignment vertical="center" wrapText="1"/>
    </xf>
    <xf numFmtId="0" fontId="2" fillId="4" borderId="14" xfId="0" applyFont="1" applyFill="1" applyBorder="1" applyAlignment="1">
      <alignment horizontal="center" vertical="center" wrapText="1"/>
    </xf>
    <xf numFmtId="0" fontId="1" fillId="5" borderId="15" xfId="0" applyFont="1" applyFill="1" applyBorder="1" applyAlignment="1">
      <alignment vertical="center"/>
    </xf>
    <xf numFmtId="0" fontId="1" fillId="5" borderId="16" xfId="0" applyFont="1" applyFill="1" applyBorder="1" applyAlignment="1">
      <alignment vertical="center"/>
    </xf>
    <xf numFmtId="0" fontId="1" fillId="5" borderId="16" xfId="0" applyFont="1" applyFill="1" applyBorder="1" applyAlignment="1">
      <alignment horizontal="center" vertical="center"/>
    </xf>
    <xf numFmtId="0" fontId="1" fillId="0" borderId="2" xfId="0" applyFont="1" applyFill="1" applyBorder="1" applyAlignment="1">
      <alignment horizontal="center" vertical="center"/>
    </xf>
    <xf numFmtId="0" fontId="16" fillId="0" borderId="2" xfId="0" applyFont="1" applyFill="1" applyBorder="1" applyAlignment="1">
      <alignment horizontal="center" vertical="center"/>
    </xf>
    <xf numFmtId="0" fontId="1" fillId="0" borderId="2" xfId="0" applyFont="1" applyFill="1" applyBorder="1" applyAlignment="1">
      <alignment vertical="center"/>
    </xf>
    <xf numFmtId="0" fontId="1" fillId="0" borderId="2"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5" borderId="11" xfId="0" applyFont="1" applyFill="1" applyBorder="1" applyAlignment="1">
      <alignment vertical="center"/>
    </xf>
    <xf numFmtId="0" fontId="1" fillId="5" borderId="12" xfId="0" applyFont="1" applyFill="1" applyBorder="1" applyAlignment="1">
      <alignment vertical="center"/>
    </xf>
    <xf numFmtId="0" fontId="1" fillId="5" borderId="12"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17" xfId="0" applyFont="1" applyFill="1" applyBorder="1" applyAlignment="1">
      <alignment vertical="center"/>
    </xf>
    <xf numFmtId="0" fontId="1" fillId="5" borderId="17" xfId="0" applyFont="1" applyFill="1" applyBorder="1" applyAlignment="1">
      <alignment horizontal="center" vertical="center"/>
    </xf>
    <xf numFmtId="0" fontId="1" fillId="5" borderId="14" xfId="0" applyFont="1" applyFill="1" applyBorder="1" applyAlignment="1">
      <alignment vertical="center"/>
    </xf>
    <xf numFmtId="0" fontId="1" fillId="5" borderId="14" xfId="0" applyFont="1" applyFill="1" applyBorder="1" applyAlignment="1">
      <alignment horizontal="center" vertical="center"/>
    </xf>
    <xf numFmtId="0" fontId="4" fillId="0" borderId="2" xfId="49" applyFont="1" applyFill="1" applyBorder="1" applyAlignment="1">
      <alignment horizontal="center" vertical="center" wrapText="1"/>
    </xf>
    <xf numFmtId="0" fontId="4" fillId="0" borderId="8" xfId="52" applyFont="1" applyFill="1" applyBorder="1" applyAlignment="1">
      <alignment horizontal="center" vertical="center" wrapText="1"/>
    </xf>
    <xf numFmtId="0" fontId="4" fillId="0" borderId="14" xfId="52" applyFont="1" applyFill="1" applyBorder="1" applyAlignment="1">
      <alignment horizontal="center" vertical="center" wrapText="1"/>
    </xf>
    <xf numFmtId="0" fontId="4" fillId="0" borderId="14" xfId="50" applyNumberFormat="1" applyFont="1" applyFill="1" applyBorder="1" applyAlignment="1">
      <alignment horizontal="center" vertical="center" wrapText="1"/>
    </xf>
    <xf numFmtId="0" fontId="1" fillId="0" borderId="14" xfId="0" applyFont="1" applyFill="1" applyBorder="1" applyAlignment="1">
      <alignment horizontal="center" vertical="center"/>
    </xf>
    <xf numFmtId="0" fontId="16" fillId="0" borderId="14" xfId="0" applyFont="1" applyFill="1" applyBorder="1" applyAlignment="1">
      <alignment horizontal="center" vertical="center"/>
    </xf>
    <xf numFmtId="0" fontId="1" fillId="0" borderId="14" xfId="0" applyFont="1" applyFill="1" applyBorder="1" applyAlignment="1">
      <alignment vertical="center"/>
    </xf>
    <xf numFmtId="9" fontId="1" fillId="0" borderId="5" xfId="0" applyNumberFormat="1" applyFont="1" applyFill="1" applyBorder="1" applyAlignment="1">
      <alignment horizontal="center"/>
    </xf>
    <xf numFmtId="9" fontId="6" fillId="0" borderId="10" xfId="0" applyNumberFormat="1" applyFont="1" applyFill="1" applyBorder="1" applyAlignment="1">
      <alignment horizontal="center" vertical="center"/>
    </xf>
    <xf numFmtId="9" fontId="6" fillId="0" borderId="1" xfId="0" applyNumberFormat="1"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xf>
    <xf numFmtId="10" fontId="1" fillId="0" borderId="14" xfId="0" applyNumberFormat="1" applyFont="1" applyFill="1" applyBorder="1" applyAlignment="1">
      <alignment vertical="center"/>
    </xf>
    <xf numFmtId="49" fontId="14" fillId="0" borderId="2" xfId="0" applyNumberFormat="1" applyFont="1" applyFill="1" applyBorder="1" applyAlignment="1" applyProtection="1">
      <alignment horizontal="center" vertical="center" wrapText="1"/>
      <protection locked="0"/>
    </xf>
    <xf numFmtId="0" fontId="4" fillId="0" borderId="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wrapText="1"/>
      <protection locked="0"/>
    </xf>
    <xf numFmtId="49" fontId="14" fillId="0" borderId="2" xfId="0" applyNumberFormat="1" applyFont="1" applyFill="1" applyBorder="1" applyAlignment="1">
      <alignment horizontal="center" vertical="center" wrapText="1"/>
    </xf>
    <xf numFmtId="0" fontId="17" fillId="0" borderId="2" xfId="52"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4" fillId="0" borderId="2" xfId="0" applyFont="1" applyFill="1" applyBorder="1" applyAlignment="1" applyProtection="1">
      <alignment horizontal="center" vertical="center" wrapText="1"/>
      <protection locked="0"/>
    </xf>
    <xf numFmtId="0" fontId="14" fillId="0" borderId="2" xfId="0" applyFont="1" applyFill="1" applyBorder="1" applyAlignment="1">
      <alignment horizontal="center" vertical="center"/>
    </xf>
    <xf numFmtId="0" fontId="4" fillId="0" borderId="2" xfId="53" applyNumberFormat="1" applyFont="1" applyFill="1" applyBorder="1" applyAlignment="1" applyProtection="1">
      <alignment horizontal="center" vertical="center" wrapText="1"/>
    </xf>
    <xf numFmtId="0" fontId="2" fillId="4" borderId="8" xfId="0" applyFont="1" applyFill="1" applyBorder="1" applyAlignment="1">
      <alignment horizontal="center" vertical="center" wrapText="1"/>
    </xf>
    <xf numFmtId="0" fontId="1" fillId="5" borderId="0" xfId="0" applyFont="1" applyFill="1" applyBorder="1" applyAlignment="1">
      <alignment horizontal="center" vertical="center"/>
    </xf>
    <xf numFmtId="0" fontId="1" fillId="0" borderId="2" xfId="0" applyFont="1" applyFill="1" applyBorder="1" applyAlignment="1">
      <alignment vertical="center" wrapText="1"/>
    </xf>
    <xf numFmtId="0" fontId="1" fillId="5" borderId="18" xfId="0" applyFont="1" applyFill="1" applyBorder="1" applyAlignment="1">
      <alignment vertical="center"/>
    </xf>
    <xf numFmtId="0" fontId="1" fillId="5" borderId="3" xfId="0" applyFont="1" applyFill="1" applyBorder="1" applyAlignment="1">
      <alignment vertical="center"/>
    </xf>
    <xf numFmtId="0" fontId="1" fillId="5" borderId="3" xfId="0" applyFont="1" applyFill="1" applyBorder="1" applyAlignment="1">
      <alignment horizontal="center" vertical="center"/>
    </xf>
    <xf numFmtId="0" fontId="1" fillId="5" borderId="2" xfId="0" applyFont="1" applyFill="1" applyBorder="1" applyAlignment="1">
      <alignment vertical="center"/>
    </xf>
    <xf numFmtId="0" fontId="2" fillId="4" borderId="2" xfId="0" applyFont="1" applyFill="1" applyBorder="1" applyAlignment="1">
      <alignment vertical="center" wrapText="1"/>
    </xf>
    <xf numFmtId="0" fontId="2" fillId="4" borderId="17" xfId="0" applyFont="1" applyFill="1" applyBorder="1" applyAlignment="1">
      <alignment vertical="center" wrapText="1"/>
    </xf>
    <xf numFmtId="0" fontId="2" fillId="4" borderId="17" xfId="0" applyFont="1" applyFill="1" applyBorder="1" applyAlignment="1">
      <alignment horizontal="center" vertical="center" wrapText="1"/>
    </xf>
    <xf numFmtId="0" fontId="12" fillId="0" borderId="14" xfId="50" applyNumberFormat="1" applyFont="1" applyFill="1" applyBorder="1" applyAlignment="1">
      <alignment horizontal="center" vertical="center" wrapText="1"/>
    </xf>
    <xf numFmtId="0" fontId="1" fillId="0" borderId="10" xfId="0" applyFont="1" applyFill="1" applyBorder="1" applyAlignment="1">
      <alignment vertical="center"/>
    </xf>
    <xf numFmtId="0" fontId="1" fillId="5" borderId="19" xfId="0" applyFont="1" applyFill="1" applyBorder="1" applyAlignment="1">
      <alignment vertical="center"/>
    </xf>
    <xf numFmtId="49" fontId="7" fillId="0" borderId="2" xfId="0" applyNumberFormat="1" applyFont="1" applyFill="1" applyBorder="1" applyAlignment="1">
      <alignment horizontal="center" vertical="center" wrapText="1"/>
    </xf>
    <xf numFmtId="0" fontId="4" fillId="0" borderId="2" xfId="50" applyNumberFormat="1" applyFont="1" applyFill="1" applyBorder="1" applyAlignment="1">
      <alignment horizontal="left" vertical="center" wrapText="1"/>
    </xf>
    <xf numFmtId="0" fontId="4" fillId="0" borderId="2" xfId="50" applyNumberFormat="1" applyFont="1" applyFill="1" applyBorder="1" applyAlignment="1">
      <alignment horizontal="center" vertical="center" wrapText="1"/>
    </xf>
    <xf numFmtId="0" fontId="12" fillId="0" borderId="2" xfId="0" applyFont="1" applyFill="1" applyBorder="1" applyAlignment="1">
      <alignment vertical="center"/>
    </xf>
    <xf numFmtId="49" fontId="7" fillId="0" borderId="2" xfId="0" applyNumberFormat="1" applyFont="1" applyFill="1" applyBorder="1" applyAlignment="1">
      <alignment horizontal="left" vertical="center" wrapText="1"/>
    </xf>
    <xf numFmtId="0" fontId="11" fillId="0" borderId="2" xfId="0" applyFont="1" applyFill="1" applyBorder="1" applyAlignment="1">
      <alignment vertical="center" wrapText="1"/>
    </xf>
    <xf numFmtId="0" fontId="11" fillId="0" borderId="2" xfId="0" applyFont="1" applyFill="1" applyBorder="1" applyAlignment="1">
      <alignment horizontal="center" vertical="center" wrapText="1"/>
    </xf>
    <xf numFmtId="0" fontId="4" fillId="0" borderId="2" xfId="0" applyFont="1" applyFill="1" applyBorder="1" applyAlignment="1">
      <alignment vertical="center"/>
    </xf>
    <xf numFmtId="0" fontId="14" fillId="0" borderId="2" xfId="0" applyFont="1" applyFill="1" applyBorder="1" applyAlignment="1" applyProtection="1">
      <alignment horizontal="center" vertical="center"/>
      <protection locked="0"/>
    </xf>
    <xf numFmtId="0" fontId="4" fillId="0" borderId="2" xfId="0" applyNumberFormat="1" applyFont="1" applyFill="1" applyBorder="1" applyAlignment="1">
      <alignment horizontal="center" vertical="center"/>
    </xf>
    <xf numFmtId="179" fontId="4" fillId="0" borderId="2" xfId="0" applyNumberFormat="1" applyFont="1" applyFill="1" applyBorder="1" applyAlignment="1">
      <alignment horizontal="center" vertical="center" wrapText="1"/>
    </xf>
    <xf numFmtId="0" fontId="4" fillId="0" borderId="8" xfId="0" applyFont="1" applyFill="1" applyBorder="1" applyAlignment="1">
      <alignment horizontal="center" vertical="center"/>
    </xf>
    <xf numFmtId="0" fontId="1" fillId="0" borderId="14" xfId="0" applyFont="1" applyFill="1" applyBorder="1" applyAlignment="1">
      <alignment horizontal="center" vertical="center" wrapText="1"/>
    </xf>
    <xf numFmtId="0" fontId="1" fillId="0" borderId="4" xfId="0" applyFont="1" applyFill="1" applyBorder="1" applyAlignment="1">
      <alignment vertical="center"/>
    </xf>
    <xf numFmtId="0" fontId="4" fillId="0" borderId="14" xfId="0" applyNumberFormat="1" applyFont="1" applyFill="1" applyBorder="1" applyAlignment="1">
      <alignment horizontal="center" vertical="center" wrapText="1"/>
    </xf>
    <xf numFmtId="0" fontId="1" fillId="0" borderId="14" xfId="0" applyFont="1" applyFill="1" applyBorder="1" applyAlignment="1">
      <alignment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vertical="center" wrapText="1"/>
    </xf>
    <xf numFmtId="0" fontId="4" fillId="0" borderId="8" xfId="0" applyFont="1" applyFill="1" applyBorder="1" applyAlignment="1">
      <alignment horizontal="center" vertical="center" wrapText="1"/>
    </xf>
    <xf numFmtId="0" fontId="2" fillId="3" borderId="8" xfId="0" applyFont="1" applyFill="1" applyBorder="1" applyAlignment="1">
      <alignment horizontal="center" vertical="center" wrapText="1"/>
    </xf>
    <xf numFmtId="10" fontId="1" fillId="0" borderId="14" xfId="0" applyNumberFormat="1" applyFont="1" applyFill="1" applyBorder="1" applyAlignment="1">
      <alignment vertical="center" wrapText="1"/>
    </xf>
    <xf numFmtId="0" fontId="4" fillId="0" borderId="14" xfId="0" applyFont="1" applyFill="1" applyBorder="1" applyAlignment="1">
      <alignment horizontal="center" vertical="center"/>
    </xf>
    <xf numFmtId="0" fontId="14" fillId="0" borderId="2" xfId="50" applyNumberFormat="1" applyFont="1" applyFill="1" applyBorder="1" applyAlignment="1">
      <alignment horizontal="center" vertical="center" wrapText="1"/>
    </xf>
    <xf numFmtId="0" fontId="4" fillId="0" borderId="2" xfId="0" applyFont="1" applyFill="1" applyBorder="1" applyAlignment="1">
      <alignment vertical="center" wrapText="1"/>
    </xf>
    <xf numFmtId="0" fontId="4" fillId="0" borderId="2" xfId="49" applyFont="1" applyFill="1" applyBorder="1" applyAlignment="1">
      <alignment horizontal="left" vertical="center" wrapText="1"/>
    </xf>
    <xf numFmtId="0" fontId="11" fillId="0" borderId="2" xfId="0" applyFont="1" applyFill="1" applyBorder="1" applyAlignment="1">
      <alignment vertical="center"/>
    </xf>
    <xf numFmtId="179" fontId="4" fillId="0" borderId="2" xfId="51" applyNumberFormat="1" applyFont="1" applyFill="1" applyBorder="1" applyAlignment="1">
      <alignment horizontal="left" vertical="center" wrapText="1"/>
    </xf>
    <xf numFmtId="0" fontId="18" fillId="0" borderId="2" xfId="5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5" fillId="0" borderId="2" xfId="52" applyFont="1" applyFill="1" applyBorder="1" applyAlignment="1">
      <alignment horizontal="center" vertical="center" wrapText="1"/>
    </xf>
    <xf numFmtId="0" fontId="17" fillId="0" borderId="2" xfId="0" applyFont="1" applyFill="1" applyBorder="1" applyAlignment="1">
      <alignment horizontal="left" vertical="center" wrapText="1"/>
    </xf>
    <xf numFmtId="0" fontId="14" fillId="0" borderId="2" xfId="52" applyNumberFormat="1" applyFont="1" applyFill="1" applyBorder="1" applyAlignment="1">
      <alignment horizontal="center" vertical="center" wrapText="1"/>
    </xf>
    <xf numFmtId="0" fontId="4" fillId="0" borderId="2" xfId="55" applyFont="1" applyFill="1" applyBorder="1" applyAlignment="1">
      <alignment horizontal="center" vertical="center" wrapText="1"/>
    </xf>
    <xf numFmtId="0" fontId="15" fillId="0" borderId="2" xfId="50" applyNumberFormat="1" applyFont="1" applyFill="1" applyBorder="1" applyAlignment="1">
      <alignment horizontal="center" vertical="center" wrapText="1"/>
    </xf>
    <xf numFmtId="0" fontId="19" fillId="0" borderId="2" xfId="0" applyFont="1" applyFill="1" applyBorder="1" applyAlignment="1">
      <alignment horizontal="center" vertical="center"/>
    </xf>
    <xf numFmtId="0" fontId="9" fillId="4" borderId="8" xfId="0" applyFont="1" applyFill="1" applyBorder="1" applyAlignment="1">
      <alignment horizontal="center" vertical="center" wrapText="1"/>
    </xf>
    <xf numFmtId="0" fontId="15" fillId="0" borderId="8" xfId="5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2" fillId="0" borderId="8" xfId="5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0" fontId="4" fillId="0" borderId="14" xfId="49" applyFont="1" applyFill="1" applyBorder="1" applyAlignment="1">
      <alignment horizontal="center" vertical="center" wrapText="1"/>
    </xf>
    <xf numFmtId="0" fontId="4" fillId="5" borderId="8" xfId="0" applyFont="1" applyFill="1" applyBorder="1" applyAlignment="1">
      <alignment horizontal="center" vertical="center"/>
    </xf>
    <xf numFmtId="0" fontId="1" fillId="0" borderId="14" xfId="0" applyNumberFormat="1"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14" fillId="0" borderId="2" xfId="52" applyFont="1" applyFill="1" applyBorder="1" applyAlignment="1">
      <alignment horizontal="left" vertical="center" wrapText="1"/>
    </xf>
    <xf numFmtId="0" fontId="4" fillId="0" borderId="2" xfId="52" applyFont="1" applyFill="1" applyBorder="1" applyAlignment="1" applyProtection="1">
      <alignment horizontal="center" vertical="center" wrapText="1"/>
      <protection locked="0"/>
    </xf>
    <xf numFmtId="179" fontId="4" fillId="0" borderId="2" xfId="51" applyNumberFormat="1" applyFont="1" applyFill="1" applyBorder="1" applyAlignment="1">
      <alignment horizontal="center" vertical="center" wrapText="1"/>
    </xf>
    <xf numFmtId="0" fontId="4" fillId="0" borderId="2" xfId="54"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0" borderId="14" xfId="0"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统筹整合涉农资金明细表" xfId="49"/>
    <cellStyle name="常规 3" xfId="50"/>
    <cellStyle name="常规 10 8" xfId="51"/>
    <cellStyle name="常规 15" xfId="52"/>
    <cellStyle name="常规_Sheet1" xfId="53"/>
    <cellStyle name="常规 10 13" xfId="54"/>
    <cellStyle name="常规 5" xfId="55"/>
  </cellStyles>
  <tableStyles count="0" defaultTableStyle="TableStyleMedium2" defaultPivotStyle="PivotStyleLight16"/>
  <colors>
    <mruColors>
      <color rgb="00FFC000"/>
      <color rgb="0092D050"/>
      <color rgb="00A9D08E"/>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H365"/>
  <sheetViews>
    <sheetView tabSelected="1" workbookViewId="0">
      <pane xSplit="1" ySplit="5" topLeftCell="B6" activePane="bottomRight" state="frozen"/>
      <selection/>
      <selection pane="topRight"/>
      <selection pane="bottomLeft"/>
      <selection pane="bottomRight" activeCell="X11" sqref="X11"/>
    </sheetView>
  </sheetViews>
  <sheetFormatPr defaultColWidth="9" defaultRowHeight="48" customHeight="1"/>
  <cols>
    <col min="1" max="1" width="15.725" style="6" customWidth="1"/>
    <col min="2" max="2" width="5.30833333333333" style="6" customWidth="1"/>
    <col min="3" max="3" width="11.125" style="9" customWidth="1"/>
    <col min="4" max="4" width="21.125" style="1" customWidth="1"/>
    <col min="5" max="5" width="11.5" style="1" customWidth="1"/>
    <col min="6" max="6" width="14.75" style="9" customWidth="1"/>
    <col min="7" max="7" width="8.1" style="6" customWidth="1"/>
    <col min="8" max="9" width="5.9" style="1" customWidth="1"/>
    <col min="10" max="12" width="5" style="9" customWidth="1"/>
    <col min="13" max="16" width="6.6" style="10" customWidth="1"/>
    <col min="17" max="26" width="9" style="10" customWidth="1"/>
    <col min="27" max="27" width="7.5" style="9" customWidth="1"/>
    <col min="28" max="28" width="8.2" style="9" customWidth="1"/>
    <col min="29" max="29" width="8.375" style="1" customWidth="1"/>
    <col min="30" max="30" width="8.18333333333333" style="9" customWidth="1"/>
    <col min="31" max="31" width="8" style="9" customWidth="1"/>
    <col min="32" max="32" width="6.45833333333333" style="9" customWidth="1"/>
    <col min="33" max="33" width="8.75" style="11" customWidth="1"/>
    <col min="34" max="34" width="9" style="9"/>
    <col min="35" max="16384" width="9" style="1"/>
  </cols>
  <sheetData>
    <row r="1" s="1" customFormat="1" ht="49" customHeight="1" spans="1:34">
      <c r="A1" s="12" t="s">
        <v>0</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row>
    <row r="2" s="1" customFormat="1" ht="15" customHeight="1" spans="1:34">
      <c r="A2" s="13"/>
      <c r="B2" s="13"/>
      <c r="C2" s="14"/>
      <c r="D2" s="15"/>
      <c r="E2" s="15"/>
      <c r="F2" s="14"/>
      <c r="G2" s="13"/>
      <c r="H2" s="15"/>
      <c r="I2" s="15"/>
      <c r="J2" s="14"/>
      <c r="K2" s="14"/>
      <c r="L2" s="14"/>
      <c r="M2" s="59"/>
      <c r="N2" s="59"/>
      <c r="O2" s="59"/>
      <c r="P2" s="59"/>
      <c r="Q2" s="59"/>
      <c r="R2" s="59"/>
      <c r="S2" s="61"/>
      <c r="T2" s="61"/>
      <c r="U2" s="61"/>
      <c r="V2" s="61"/>
      <c r="W2" s="61"/>
      <c r="X2" s="61"/>
      <c r="Y2" s="61"/>
      <c r="Z2" s="61"/>
      <c r="AA2" s="73"/>
      <c r="AB2" s="73"/>
      <c r="AC2" s="73"/>
      <c r="AD2" s="10"/>
      <c r="AE2" s="10"/>
      <c r="AF2" s="73" t="s">
        <v>1</v>
      </c>
      <c r="AG2" s="113"/>
      <c r="AH2" s="9"/>
    </row>
    <row r="3" s="1" customFormat="1" ht="22" customHeight="1" spans="1:34">
      <c r="A3" s="16" t="s">
        <v>2</v>
      </c>
      <c r="B3" s="16" t="s">
        <v>3</v>
      </c>
      <c r="C3" s="16" t="s">
        <v>4</v>
      </c>
      <c r="D3" s="16" t="s">
        <v>5</v>
      </c>
      <c r="E3" s="16" t="s">
        <v>6</v>
      </c>
      <c r="F3" s="16" t="s">
        <v>7</v>
      </c>
      <c r="G3" s="16" t="s">
        <v>8</v>
      </c>
      <c r="H3" s="17" t="s">
        <v>9</v>
      </c>
      <c r="I3" s="17"/>
      <c r="J3" s="16" t="s">
        <v>10</v>
      </c>
      <c r="K3" s="17" t="s">
        <v>11</v>
      </c>
      <c r="L3" s="17" t="s">
        <v>12</v>
      </c>
      <c r="M3" s="17" t="s">
        <v>13</v>
      </c>
      <c r="N3" s="17"/>
      <c r="O3" s="17" t="s">
        <v>14</v>
      </c>
      <c r="P3" s="17"/>
      <c r="Q3" s="62" t="s">
        <v>15</v>
      </c>
      <c r="R3" s="63"/>
      <c r="S3" s="63"/>
      <c r="T3" s="63"/>
      <c r="U3" s="63"/>
      <c r="V3" s="63"/>
      <c r="W3" s="63"/>
      <c r="X3" s="63"/>
      <c r="Y3" s="63"/>
      <c r="Z3" s="63"/>
      <c r="AA3" s="74" t="s">
        <v>16</v>
      </c>
      <c r="AB3" s="74" t="s">
        <v>17</v>
      </c>
      <c r="AC3" s="74" t="s">
        <v>18</v>
      </c>
      <c r="AD3" s="75" t="s">
        <v>19</v>
      </c>
      <c r="AE3" s="76"/>
      <c r="AF3" s="76"/>
      <c r="AG3" s="114"/>
      <c r="AH3" s="41" t="s">
        <v>20</v>
      </c>
    </row>
    <row r="4" s="1" customFormat="1" ht="21" customHeight="1" spans="1:34">
      <c r="A4" s="18"/>
      <c r="B4" s="18"/>
      <c r="C4" s="18"/>
      <c r="D4" s="18"/>
      <c r="E4" s="18"/>
      <c r="F4" s="18"/>
      <c r="G4" s="18"/>
      <c r="H4" s="17"/>
      <c r="I4" s="17"/>
      <c r="J4" s="18"/>
      <c r="K4" s="17"/>
      <c r="L4" s="17"/>
      <c r="M4" s="17"/>
      <c r="N4" s="17"/>
      <c r="O4" s="17"/>
      <c r="P4" s="17"/>
      <c r="Q4" s="17" t="s">
        <v>21</v>
      </c>
      <c r="R4" s="17"/>
      <c r="S4" s="64" t="s">
        <v>22</v>
      </c>
      <c r="T4" s="64"/>
      <c r="U4" s="64" t="s">
        <v>23</v>
      </c>
      <c r="V4" s="64"/>
      <c r="W4" s="64" t="s">
        <v>24</v>
      </c>
      <c r="X4" s="64"/>
      <c r="Y4" s="64" t="s">
        <v>25</v>
      </c>
      <c r="Z4" s="64"/>
      <c r="AA4" s="77"/>
      <c r="AB4" s="77"/>
      <c r="AC4" s="77"/>
      <c r="AD4" s="78" t="s">
        <v>26</v>
      </c>
      <c r="AE4" s="79"/>
      <c r="AF4" s="16" t="s">
        <v>27</v>
      </c>
      <c r="AG4" s="115" t="s">
        <v>28</v>
      </c>
      <c r="AH4" s="41"/>
    </row>
    <row r="5" s="1" customFormat="1" ht="44" customHeight="1" spans="1:34">
      <c r="A5" s="19"/>
      <c r="B5" s="19"/>
      <c r="C5" s="19"/>
      <c r="D5" s="19"/>
      <c r="E5" s="19"/>
      <c r="F5" s="19"/>
      <c r="G5" s="19"/>
      <c r="H5" s="17" t="s">
        <v>29</v>
      </c>
      <c r="I5" s="17" t="s">
        <v>30</v>
      </c>
      <c r="J5" s="19"/>
      <c r="K5" s="17"/>
      <c r="L5" s="17"/>
      <c r="M5" s="17" t="s">
        <v>31</v>
      </c>
      <c r="N5" s="17" t="s">
        <v>32</v>
      </c>
      <c r="O5" s="17" t="s">
        <v>31</v>
      </c>
      <c r="P5" s="17" t="s">
        <v>32</v>
      </c>
      <c r="Q5" s="65" t="s">
        <v>33</v>
      </c>
      <c r="R5" s="64" t="s">
        <v>34</v>
      </c>
      <c r="S5" s="65" t="s">
        <v>33</v>
      </c>
      <c r="T5" s="64" t="s">
        <v>34</v>
      </c>
      <c r="U5" s="65" t="s">
        <v>33</v>
      </c>
      <c r="V5" s="64" t="s">
        <v>34</v>
      </c>
      <c r="W5" s="65" t="s">
        <v>33</v>
      </c>
      <c r="X5" s="64" t="s">
        <v>34</v>
      </c>
      <c r="Y5" s="65" t="s">
        <v>33</v>
      </c>
      <c r="Z5" s="64" t="s">
        <v>34</v>
      </c>
      <c r="AA5" s="80"/>
      <c r="AB5" s="80"/>
      <c r="AC5" s="80"/>
      <c r="AD5" s="17" t="s">
        <v>35</v>
      </c>
      <c r="AE5" s="17" t="s">
        <v>36</v>
      </c>
      <c r="AF5" s="19"/>
      <c r="AG5" s="116"/>
      <c r="AH5" s="41"/>
    </row>
    <row r="6" s="2" customFormat="1" ht="31.95" customHeight="1" spans="1:34">
      <c r="A6" s="20" t="s">
        <v>37</v>
      </c>
      <c r="B6" s="20"/>
      <c r="C6" s="21"/>
      <c r="D6" s="21"/>
      <c r="E6" s="21"/>
      <c r="F6" s="21"/>
      <c r="G6" s="21">
        <f>G7+G186+G257+G334+G347+G354+G357+G361</f>
        <v>262</v>
      </c>
      <c r="H6" s="21"/>
      <c r="I6" s="21"/>
      <c r="J6" s="21"/>
      <c r="K6" s="21"/>
      <c r="L6" s="21"/>
      <c r="M6" s="21"/>
      <c r="N6" s="21"/>
      <c r="O6" s="21"/>
      <c r="P6" s="21"/>
      <c r="Q6" s="21">
        <f>Q7+Q186+Q257+Q334+Q347+Q354+Q357+Q361</f>
        <v>18327</v>
      </c>
      <c r="R6" s="21">
        <f>R7+R186+R257+R334+R347+R354+R357+R361</f>
        <v>17868.45</v>
      </c>
      <c r="S6" s="21">
        <f>S7+S186+S257+S334+S347+S354+S357+S361</f>
        <v>9632</v>
      </c>
      <c r="T6" s="21">
        <f>T7+T186+T257+T334+T347+T354+T357+T361</f>
        <v>9521.5</v>
      </c>
      <c r="U6" s="21">
        <f t="shared" ref="U6:Z6" si="0">U7+U186+U257+U334+U347+U354+U357+U361</f>
        <v>4429</v>
      </c>
      <c r="V6" s="21">
        <f t="shared" si="0"/>
        <v>4168.65</v>
      </c>
      <c r="W6" s="21">
        <f t="shared" si="0"/>
        <v>486</v>
      </c>
      <c r="X6" s="66">
        <f t="shared" si="0"/>
        <v>466</v>
      </c>
      <c r="Y6" s="66">
        <f t="shared" si="0"/>
        <v>3780</v>
      </c>
      <c r="Z6" s="66">
        <f t="shared" si="0"/>
        <v>3712.3</v>
      </c>
      <c r="AA6" s="81"/>
      <c r="AB6" s="82"/>
      <c r="AC6" s="82"/>
      <c r="AD6" s="83">
        <v>250</v>
      </c>
      <c r="AE6" s="83">
        <v>11</v>
      </c>
      <c r="AF6" s="83">
        <v>1</v>
      </c>
      <c r="AG6" s="82"/>
      <c r="AH6" s="82"/>
    </row>
    <row r="7" s="3" customFormat="1" ht="30" customHeight="1" spans="1:34">
      <c r="A7" s="22" t="s">
        <v>38</v>
      </c>
      <c r="B7" s="22"/>
      <c r="C7" s="23"/>
      <c r="D7" s="24"/>
      <c r="E7" s="24"/>
      <c r="F7" s="25"/>
      <c r="G7" s="26">
        <f>G8+G66+G86+G123+G143+G177+G184</f>
        <v>142</v>
      </c>
      <c r="H7" s="24"/>
      <c r="I7" s="24"/>
      <c r="J7" s="25"/>
      <c r="K7" s="25"/>
      <c r="L7" s="25"/>
      <c r="M7" s="25"/>
      <c r="N7" s="25"/>
      <c r="O7" s="25"/>
      <c r="P7" s="26"/>
      <c r="Q7" s="26">
        <f>Q8+Q66+Q86+Q123+Q143+Q177+Q184</f>
        <v>11239.2</v>
      </c>
      <c r="R7" s="26">
        <f>R8+R66+R86+R123+R143+R177+R184</f>
        <v>10997.22</v>
      </c>
      <c r="S7" s="26">
        <f>S8+S66+S86+S123+S143+S177+S184</f>
        <v>6458.4</v>
      </c>
      <c r="T7" s="26">
        <f>T8+T66+T86+T123+T143+T177+T184</f>
        <v>6404.12</v>
      </c>
      <c r="U7" s="26">
        <f t="shared" ref="U7:Z7" si="1">U8+U66+U86+U123+U143+U177+U184</f>
        <v>3256.2</v>
      </c>
      <c r="V7" s="26">
        <f t="shared" si="1"/>
        <v>3156.2</v>
      </c>
      <c r="W7" s="26">
        <f t="shared" si="1"/>
        <v>353.9</v>
      </c>
      <c r="X7" s="67">
        <f t="shared" si="1"/>
        <v>333.9</v>
      </c>
      <c r="Y7" s="26">
        <f t="shared" si="1"/>
        <v>1170.7</v>
      </c>
      <c r="Z7" s="67">
        <f t="shared" si="1"/>
        <v>1103</v>
      </c>
      <c r="AA7" s="84"/>
      <c r="AB7" s="85"/>
      <c r="AC7" s="85"/>
      <c r="AD7" s="86"/>
      <c r="AE7" s="86"/>
      <c r="AF7" s="85"/>
      <c r="AG7" s="85"/>
      <c r="AH7" s="85"/>
    </row>
    <row r="8" s="4" customFormat="1" ht="30" customHeight="1" spans="1:34">
      <c r="A8" s="27" t="s">
        <v>39</v>
      </c>
      <c r="B8" s="27"/>
      <c r="C8" s="28"/>
      <c r="D8" s="29"/>
      <c r="E8" s="29"/>
      <c r="F8" s="30"/>
      <c r="G8" s="31">
        <f>G9+G56+G60+G61+G62+G65</f>
        <v>50</v>
      </c>
      <c r="H8" s="29"/>
      <c r="I8" s="29"/>
      <c r="J8" s="30"/>
      <c r="K8" s="30"/>
      <c r="L8" s="30"/>
      <c r="M8" s="30"/>
      <c r="N8" s="30"/>
      <c r="O8" s="30"/>
      <c r="P8" s="31"/>
      <c r="Q8" s="68">
        <f>Q9+Q56+Q60+Q61+Q62+Q65</f>
        <v>4500.3</v>
      </c>
      <c r="R8" s="68">
        <f>R9+R56+R60+R61+R62+R65</f>
        <v>4354.02</v>
      </c>
      <c r="S8" s="31">
        <f>S9+S56+S60+S61+S62+S65</f>
        <v>3366.3</v>
      </c>
      <c r="T8" s="31">
        <f>T9+T56+T60+T61+T62+T65</f>
        <v>3322.02</v>
      </c>
      <c r="U8" s="31">
        <f t="shared" ref="U8:Z8" si="2">U9+U56+U60+U61+U62+U65</f>
        <v>982</v>
      </c>
      <c r="V8" s="31">
        <f t="shared" si="2"/>
        <v>882</v>
      </c>
      <c r="W8" s="31">
        <f t="shared" si="2"/>
        <v>106</v>
      </c>
      <c r="X8" s="69">
        <f t="shared" si="2"/>
        <v>106</v>
      </c>
      <c r="Y8" s="31">
        <f t="shared" si="2"/>
        <v>46</v>
      </c>
      <c r="Z8" s="69">
        <f t="shared" si="2"/>
        <v>44</v>
      </c>
      <c r="AA8" s="87"/>
      <c r="AB8" s="88"/>
      <c r="AC8" s="88"/>
      <c r="AD8" s="89"/>
      <c r="AE8" s="89"/>
      <c r="AF8" s="88"/>
      <c r="AG8" s="88"/>
      <c r="AH8" s="88"/>
    </row>
    <row r="9" s="5" customFormat="1" ht="35" customHeight="1" spans="1:34">
      <c r="A9" s="32" t="s">
        <v>40</v>
      </c>
      <c r="B9" s="32"/>
      <c r="C9" s="33"/>
      <c r="D9" s="34"/>
      <c r="E9" s="34"/>
      <c r="F9" s="35"/>
      <c r="G9" s="36">
        <f>SUM(G10:G55)</f>
        <v>46</v>
      </c>
      <c r="H9" s="34"/>
      <c r="I9" s="34"/>
      <c r="J9" s="35"/>
      <c r="K9" s="35"/>
      <c r="L9" s="35"/>
      <c r="M9" s="35"/>
      <c r="N9" s="35"/>
      <c r="O9" s="35"/>
      <c r="P9" s="33"/>
      <c r="Q9" s="33">
        <f>SUM(Q10:Q55)</f>
        <v>4145.3</v>
      </c>
      <c r="R9" s="33">
        <f>SUM(R10:R55)</f>
        <v>4031.02</v>
      </c>
      <c r="S9" s="33">
        <f>SUM(S10:S55)</f>
        <v>3041.3</v>
      </c>
      <c r="T9" s="33">
        <f>SUM(T10:T55)</f>
        <v>3027.02</v>
      </c>
      <c r="U9" s="33">
        <f t="shared" ref="U9:Z9" si="3">SUM(U10:U55)</f>
        <v>982</v>
      </c>
      <c r="V9" s="33">
        <f t="shared" si="3"/>
        <v>882</v>
      </c>
      <c r="W9" s="33">
        <f t="shared" si="3"/>
        <v>86</v>
      </c>
      <c r="X9" s="70">
        <f t="shared" si="3"/>
        <v>86</v>
      </c>
      <c r="Y9" s="33">
        <f t="shared" si="3"/>
        <v>36</v>
      </c>
      <c r="Z9" s="70">
        <f t="shared" si="3"/>
        <v>36</v>
      </c>
      <c r="AA9" s="90"/>
      <c r="AB9" s="91"/>
      <c r="AC9" s="91"/>
      <c r="AD9" s="92"/>
      <c r="AE9" s="92"/>
      <c r="AF9" s="91"/>
      <c r="AG9" s="91"/>
      <c r="AH9" s="91"/>
    </row>
    <row r="10" s="1" customFormat="1" ht="141" customHeight="1" spans="1:34">
      <c r="A10" s="37">
        <v>1</v>
      </c>
      <c r="B10" s="37" t="s">
        <v>41</v>
      </c>
      <c r="C10" s="38" t="s">
        <v>42</v>
      </c>
      <c r="D10" s="39" t="s">
        <v>43</v>
      </c>
      <c r="E10" s="40" t="s">
        <v>44</v>
      </c>
      <c r="F10" s="41" t="s">
        <v>45</v>
      </c>
      <c r="G10" s="41">
        <v>1</v>
      </c>
      <c r="H10" s="42" t="s">
        <v>46</v>
      </c>
      <c r="I10" s="41" t="s">
        <v>47</v>
      </c>
      <c r="J10" s="48" t="s">
        <v>48</v>
      </c>
      <c r="K10" s="48" t="s">
        <v>48</v>
      </c>
      <c r="L10" s="48" t="s">
        <v>48</v>
      </c>
      <c r="M10" s="48">
        <v>152</v>
      </c>
      <c r="N10" s="48">
        <v>349</v>
      </c>
      <c r="O10" s="48">
        <v>152</v>
      </c>
      <c r="P10" s="48">
        <v>349</v>
      </c>
      <c r="Q10" s="48">
        <f>S10+U10+W10+Y10</f>
        <v>9</v>
      </c>
      <c r="R10" s="48">
        <f>T10+V10+X10+Z10</f>
        <v>9</v>
      </c>
      <c r="S10" s="71">
        <v>9</v>
      </c>
      <c r="T10" s="48">
        <v>9</v>
      </c>
      <c r="U10" s="48"/>
      <c r="V10" s="48"/>
      <c r="W10" s="48"/>
      <c r="X10" s="48"/>
      <c r="Y10" s="48"/>
      <c r="Z10" s="48"/>
      <c r="AA10" s="42" t="s">
        <v>46</v>
      </c>
      <c r="AB10" s="42" t="s">
        <v>46</v>
      </c>
      <c r="AC10" s="44" t="s">
        <v>49</v>
      </c>
      <c r="AD10" s="93" t="s">
        <v>50</v>
      </c>
      <c r="AE10" s="94"/>
      <c r="AF10" s="95"/>
      <c r="AG10" s="117">
        <f>R10/Q10</f>
        <v>1</v>
      </c>
      <c r="AH10" s="48" t="s">
        <v>51</v>
      </c>
    </row>
    <row r="11" s="1" customFormat="1" ht="141" customHeight="1" spans="1:34">
      <c r="A11" s="37">
        <v>2</v>
      </c>
      <c r="B11" s="37" t="s">
        <v>41</v>
      </c>
      <c r="C11" s="41" t="s">
        <v>52</v>
      </c>
      <c r="D11" s="43" t="s">
        <v>53</v>
      </c>
      <c r="E11" s="38" t="s">
        <v>54</v>
      </c>
      <c r="F11" s="41" t="s">
        <v>55</v>
      </c>
      <c r="G11" s="41">
        <v>1</v>
      </c>
      <c r="H11" s="41" t="s">
        <v>56</v>
      </c>
      <c r="I11" s="41" t="s">
        <v>57</v>
      </c>
      <c r="J11" s="48" t="s">
        <v>48</v>
      </c>
      <c r="K11" s="48" t="s">
        <v>48</v>
      </c>
      <c r="L11" s="48" t="s">
        <v>48</v>
      </c>
      <c r="M11" s="48">
        <v>315</v>
      </c>
      <c r="N11" s="48">
        <v>962</v>
      </c>
      <c r="O11" s="48">
        <v>315</v>
      </c>
      <c r="P11" s="48">
        <v>962</v>
      </c>
      <c r="Q11" s="48">
        <f t="shared" ref="Q11:Q45" si="4">S11+U11+W11+Y11</f>
        <v>24</v>
      </c>
      <c r="R11" s="48">
        <f t="shared" ref="R11:R55" si="5">T11+V11+X11+Z11</f>
        <v>24</v>
      </c>
      <c r="S11" s="71">
        <v>24</v>
      </c>
      <c r="T11" s="48">
        <v>24</v>
      </c>
      <c r="U11" s="48"/>
      <c r="V11" s="48"/>
      <c r="W11" s="48"/>
      <c r="X11" s="48"/>
      <c r="Y11" s="48"/>
      <c r="Z11" s="48"/>
      <c r="AA11" s="41" t="s">
        <v>56</v>
      </c>
      <c r="AB11" s="41" t="s">
        <v>56</v>
      </c>
      <c r="AC11" s="44" t="s">
        <v>49</v>
      </c>
      <c r="AD11" s="93" t="s">
        <v>50</v>
      </c>
      <c r="AE11" s="94"/>
      <c r="AF11" s="95"/>
      <c r="AG11" s="117">
        <f t="shared" ref="AG11:AG55" si="6">R11/Q11</f>
        <v>1</v>
      </c>
      <c r="AH11" s="48" t="s">
        <v>51</v>
      </c>
    </row>
    <row r="12" s="1" customFormat="1" ht="141" customHeight="1" spans="1:34">
      <c r="A12" s="37">
        <v>3</v>
      </c>
      <c r="B12" s="37" t="s">
        <v>41</v>
      </c>
      <c r="C12" s="44" t="s">
        <v>58</v>
      </c>
      <c r="D12" s="45" t="s">
        <v>59</v>
      </c>
      <c r="E12" s="38" t="s">
        <v>54</v>
      </c>
      <c r="F12" s="46" t="s">
        <v>60</v>
      </c>
      <c r="G12" s="41">
        <v>1</v>
      </c>
      <c r="H12" s="46" t="s">
        <v>61</v>
      </c>
      <c r="I12" s="41" t="s">
        <v>62</v>
      </c>
      <c r="J12" s="48" t="s">
        <v>48</v>
      </c>
      <c r="K12" s="48" t="s">
        <v>48</v>
      </c>
      <c r="L12" s="48" t="s">
        <v>48</v>
      </c>
      <c r="M12" s="48">
        <v>2388</v>
      </c>
      <c r="N12" s="48">
        <v>6918</v>
      </c>
      <c r="O12" s="48">
        <v>2388</v>
      </c>
      <c r="P12" s="48">
        <v>6918</v>
      </c>
      <c r="Q12" s="48">
        <f t="shared" si="4"/>
        <v>80</v>
      </c>
      <c r="R12" s="48">
        <f t="shared" si="5"/>
        <v>80</v>
      </c>
      <c r="S12" s="37">
        <v>80</v>
      </c>
      <c r="T12" s="48">
        <v>80</v>
      </c>
      <c r="U12" s="48"/>
      <c r="V12" s="48"/>
      <c r="W12" s="48"/>
      <c r="X12" s="48"/>
      <c r="Y12" s="48"/>
      <c r="Z12" s="48"/>
      <c r="AA12" s="46" t="s">
        <v>61</v>
      </c>
      <c r="AB12" s="46" t="s">
        <v>61</v>
      </c>
      <c r="AC12" s="44" t="s">
        <v>49</v>
      </c>
      <c r="AD12" s="93" t="s">
        <v>50</v>
      </c>
      <c r="AE12" s="94"/>
      <c r="AF12" s="95"/>
      <c r="AG12" s="117">
        <f t="shared" si="6"/>
        <v>1</v>
      </c>
      <c r="AH12" s="48" t="s">
        <v>51</v>
      </c>
    </row>
    <row r="13" s="1" customFormat="1" ht="141" customHeight="1" spans="1:34">
      <c r="A13" s="37">
        <v>4</v>
      </c>
      <c r="B13" s="37" t="s">
        <v>41</v>
      </c>
      <c r="C13" s="41" t="s">
        <v>63</v>
      </c>
      <c r="D13" s="43" t="s">
        <v>64</v>
      </c>
      <c r="E13" s="38" t="s">
        <v>54</v>
      </c>
      <c r="F13" s="41" t="s">
        <v>65</v>
      </c>
      <c r="G13" s="41">
        <v>1</v>
      </c>
      <c r="H13" s="41" t="s">
        <v>66</v>
      </c>
      <c r="I13" s="41" t="s">
        <v>67</v>
      </c>
      <c r="J13" s="48" t="s">
        <v>48</v>
      </c>
      <c r="K13" s="48" t="s">
        <v>48</v>
      </c>
      <c r="L13" s="48" t="s">
        <v>48</v>
      </c>
      <c r="M13" s="48">
        <v>1138</v>
      </c>
      <c r="N13" s="48">
        <v>2950</v>
      </c>
      <c r="O13" s="48">
        <v>1138</v>
      </c>
      <c r="P13" s="48">
        <v>2950</v>
      </c>
      <c r="Q13" s="48">
        <f t="shared" si="4"/>
        <v>120</v>
      </c>
      <c r="R13" s="48">
        <f t="shared" si="5"/>
        <v>120</v>
      </c>
      <c r="S13" s="41">
        <v>120</v>
      </c>
      <c r="T13" s="48">
        <v>120</v>
      </c>
      <c r="U13" s="48"/>
      <c r="V13" s="48"/>
      <c r="W13" s="48"/>
      <c r="X13" s="48"/>
      <c r="Y13" s="48"/>
      <c r="Z13" s="48"/>
      <c r="AA13" s="41" t="s">
        <v>66</v>
      </c>
      <c r="AB13" s="41" t="s">
        <v>66</v>
      </c>
      <c r="AC13" s="44" t="s">
        <v>49</v>
      </c>
      <c r="AD13" s="93" t="s">
        <v>50</v>
      </c>
      <c r="AE13" s="94"/>
      <c r="AF13" s="95"/>
      <c r="AG13" s="117">
        <f t="shared" si="6"/>
        <v>1</v>
      </c>
      <c r="AH13" s="48" t="s">
        <v>51</v>
      </c>
    </row>
    <row r="14" s="1" customFormat="1" ht="141" customHeight="1" spans="1:34">
      <c r="A14" s="37">
        <v>5</v>
      </c>
      <c r="B14" s="37" t="s">
        <v>41</v>
      </c>
      <c r="C14" s="44" t="s">
        <v>68</v>
      </c>
      <c r="D14" s="47" t="s">
        <v>69</v>
      </c>
      <c r="E14" s="38" t="s">
        <v>54</v>
      </c>
      <c r="F14" s="44" t="s">
        <v>70</v>
      </c>
      <c r="G14" s="41">
        <v>1</v>
      </c>
      <c r="H14" s="41" t="s">
        <v>71</v>
      </c>
      <c r="I14" s="41" t="s">
        <v>72</v>
      </c>
      <c r="J14" s="48" t="s">
        <v>48</v>
      </c>
      <c r="K14" s="48" t="s">
        <v>48</v>
      </c>
      <c r="L14" s="48" t="s">
        <v>48</v>
      </c>
      <c r="M14" s="48">
        <v>1024</v>
      </c>
      <c r="N14" s="48">
        <v>2560</v>
      </c>
      <c r="O14" s="48">
        <v>1024</v>
      </c>
      <c r="P14" s="48">
        <v>2560</v>
      </c>
      <c r="Q14" s="48">
        <f t="shared" si="4"/>
        <v>90</v>
      </c>
      <c r="R14" s="48">
        <f t="shared" si="5"/>
        <v>90</v>
      </c>
      <c r="S14" s="48">
        <v>90</v>
      </c>
      <c r="T14" s="48">
        <v>90</v>
      </c>
      <c r="U14" s="48"/>
      <c r="V14" s="48"/>
      <c r="W14" s="48"/>
      <c r="X14" s="48"/>
      <c r="Y14" s="48"/>
      <c r="Z14" s="48"/>
      <c r="AA14" s="41" t="s">
        <v>71</v>
      </c>
      <c r="AB14" s="41" t="s">
        <v>71</v>
      </c>
      <c r="AC14" s="44" t="s">
        <v>49</v>
      </c>
      <c r="AD14" s="93" t="s">
        <v>50</v>
      </c>
      <c r="AE14" s="94"/>
      <c r="AF14" s="95"/>
      <c r="AG14" s="117">
        <f t="shared" si="6"/>
        <v>1</v>
      </c>
      <c r="AH14" s="48" t="s">
        <v>51</v>
      </c>
    </row>
    <row r="15" s="1" customFormat="1" ht="175" customHeight="1" spans="1:34">
      <c r="A15" s="37">
        <v>6</v>
      </c>
      <c r="B15" s="37" t="s">
        <v>41</v>
      </c>
      <c r="C15" s="41" t="s">
        <v>73</v>
      </c>
      <c r="D15" s="43" t="s">
        <v>74</v>
      </c>
      <c r="E15" s="38" t="s">
        <v>54</v>
      </c>
      <c r="F15" s="44" t="s">
        <v>75</v>
      </c>
      <c r="G15" s="41">
        <v>1</v>
      </c>
      <c r="H15" s="41" t="s">
        <v>76</v>
      </c>
      <c r="I15" s="41" t="s">
        <v>77</v>
      </c>
      <c r="J15" s="48" t="s">
        <v>48</v>
      </c>
      <c r="K15" s="48" t="s">
        <v>48</v>
      </c>
      <c r="L15" s="48" t="s">
        <v>48</v>
      </c>
      <c r="M15" s="48">
        <v>899</v>
      </c>
      <c r="N15" s="48">
        <v>2761</v>
      </c>
      <c r="O15" s="48">
        <v>899</v>
      </c>
      <c r="P15" s="48">
        <v>2761</v>
      </c>
      <c r="Q15" s="48">
        <f t="shared" si="4"/>
        <v>205</v>
      </c>
      <c r="R15" s="48">
        <f t="shared" si="5"/>
        <v>205</v>
      </c>
      <c r="S15" s="41">
        <v>205</v>
      </c>
      <c r="T15" s="48">
        <v>205</v>
      </c>
      <c r="U15" s="48"/>
      <c r="V15" s="48"/>
      <c r="W15" s="48"/>
      <c r="X15" s="48"/>
      <c r="Y15" s="48"/>
      <c r="Z15" s="48"/>
      <c r="AA15" s="41" t="s">
        <v>76</v>
      </c>
      <c r="AB15" s="41" t="s">
        <v>76</v>
      </c>
      <c r="AC15" s="44" t="s">
        <v>49</v>
      </c>
      <c r="AD15" s="93" t="s">
        <v>50</v>
      </c>
      <c r="AE15" s="94"/>
      <c r="AF15" s="95"/>
      <c r="AG15" s="117">
        <f t="shared" si="6"/>
        <v>1</v>
      </c>
      <c r="AH15" s="48" t="s">
        <v>51</v>
      </c>
    </row>
    <row r="16" s="1" customFormat="1" ht="141" customHeight="1" spans="1:34">
      <c r="A16" s="37">
        <v>7</v>
      </c>
      <c r="B16" s="37" t="s">
        <v>41</v>
      </c>
      <c r="C16" s="41" t="s">
        <v>78</v>
      </c>
      <c r="D16" s="43" t="s">
        <v>79</v>
      </c>
      <c r="E16" s="38" t="s">
        <v>54</v>
      </c>
      <c r="F16" s="41" t="s">
        <v>80</v>
      </c>
      <c r="G16" s="41">
        <v>1</v>
      </c>
      <c r="H16" s="41" t="s">
        <v>81</v>
      </c>
      <c r="I16" s="41" t="s">
        <v>82</v>
      </c>
      <c r="J16" s="48" t="s">
        <v>48</v>
      </c>
      <c r="K16" s="48" t="s">
        <v>48</v>
      </c>
      <c r="L16" s="48" t="s">
        <v>48</v>
      </c>
      <c r="M16" s="48">
        <v>939</v>
      </c>
      <c r="N16" s="48">
        <v>2618</v>
      </c>
      <c r="O16" s="48">
        <v>939</v>
      </c>
      <c r="P16" s="48">
        <v>2618</v>
      </c>
      <c r="Q16" s="48">
        <f t="shared" si="4"/>
        <v>180</v>
      </c>
      <c r="R16" s="48">
        <f t="shared" si="5"/>
        <v>180</v>
      </c>
      <c r="S16" s="41">
        <v>180</v>
      </c>
      <c r="T16" s="48">
        <v>180</v>
      </c>
      <c r="U16" s="48"/>
      <c r="V16" s="48"/>
      <c r="W16" s="48"/>
      <c r="X16" s="48"/>
      <c r="Y16" s="48"/>
      <c r="Z16" s="48"/>
      <c r="AA16" s="41" t="s">
        <v>81</v>
      </c>
      <c r="AB16" s="41" t="s">
        <v>81</v>
      </c>
      <c r="AC16" s="44" t="s">
        <v>49</v>
      </c>
      <c r="AD16" s="93" t="s">
        <v>50</v>
      </c>
      <c r="AE16" s="94"/>
      <c r="AF16" s="95"/>
      <c r="AG16" s="117">
        <f t="shared" si="6"/>
        <v>1</v>
      </c>
      <c r="AH16" s="48" t="s">
        <v>51</v>
      </c>
    </row>
    <row r="17" s="1" customFormat="1" ht="141" customHeight="1" spans="1:34">
      <c r="A17" s="37">
        <v>8</v>
      </c>
      <c r="B17" s="37" t="s">
        <v>41</v>
      </c>
      <c r="C17" s="41" t="s">
        <v>83</v>
      </c>
      <c r="D17" s="43" t="s">
        <v>84</v>
      </c>
      <c r="E17" s="38" t="s">
        <v>54</v>
      </c>
      <c r="F17" s="41" t="s">
        <v>85</v>
      </c>
      <c r="G17" s="41">
        <v>1</v>
      </c>
      <c r="H17" s="41" t="s">
        <v>86</v>
      </c>
      <c r="I17" s="41" t="s">
        <v>87</v>
      </c>
      <c r="J17" s="48" t="s">
        <v>48</v>
      </c>
      <c r="K17" s="48" t="s">
        <v>48</v>
      </c>
      <c r="L17" s="48" t="s">
        <v>48</v>
      </c>
      <c r="M17" s="48">
        <v>446</v>
      </c>
      <c r="N17" s="48">
        <v>1338</v>
      </c>
      <c r="O17" s="48">
        <v>446</v>
      </c>
      <c r="P17" s="48">
        <v>1338</v>
      </c>
      <c r="Q17" s="48">
        <f t="shared" si="4"/>
        <v>45</v>
      </c>
      <c r="R17" s="48">
        <f t="shared" si="5"/>
        <v>45</v>
      </c>
      <c r="S17" s="41">
        <v>45</v>
      </c>
      <c r="T17" s="48">
        <v>45</v>
      </c>
      <c r="U17" s="48"/>
      <c r="V17" s="48"/>
      <c r="W17" s="48"/>
      <c r="X17" s="48"/>
      <c r="Y17" s="48"/>
      <c r="Z17" s="48"/>
      <c r="AA17" s="41" t="s">
        <v>86</v>
      </c>
      <c r="AB17" s="41" t="s">
        <v>86</v>
      </c>
      <c r="AC17" s="44" t="s">
        <v>49</v>
      </c>
      <c r="AD17" s="93" t="s">
        <v>50</v>
      </c>
      <c r="AE17" s="94"/>
      <c r="AF17" s="95"/>
      <c r="AG17" s="117">
        <f t="shared" si="6"/>
        <v>1</v>
      </c>
      <c r="AH17" s="48" t="s">
        <v>51</v>
      </c>
    </row>
    <row r="18" s="1" customFormat="1" ht="141" customHeight="1" spans="1:34">
      <c r="A18" s="37">
        <v>9</v>
      </c>
      <c r="B18" s="37" t="s">
        <v>41</v>
      </c>
      <c r="C18" s="41" t="s">
        <v>88</v>
      </c>
      <c r="D18" s="43" t="s">
        <v>89</v>
      </c>
      <c r="E18" s="38" t="s">
        <v>54</v>
      </c>
      <c r="F18" s="41" t="s">
        <v>90</v>
      </c>
      <c r="G18" s="41">
        <v>1</v>
      </c>
      <c r="H18" s="48" t="s">
        <v>91</v>
      </c>
      <c r="I18" s="41" t="s">
        <v>92</v>
      </c>
      <c r="J18" s="48" t="s">
        <v>48</v>
      </c>
      <c r="K18" s="48" t="s">
        <v>48</v>
      </c>
      <c r="L18" s="48" t="s">
        <v>48</v>
      </c>
      <c r="M18" s="48">
        <v>387</v>
      </c>
      <c r="N18" s="48">
        <v>1266</v>
      </c>
      <c r="O18" s="48">
        <v>387</v>
      </c>
      <c r="P18" s="48">
        <v>1266</v>
      </c>
      <c r="Q18" s="48">
        <f t="shared" si="4"/>
        <v>70</v>
      </c>
      <c r="R18" s="48">
        <f t="shared" si="5"/>
        <v>70</v>
      </c>
      <c r="S18" s="48">
        <v>70</v>
      </c>
      <c r="T18" s="48">
        <v>70</v>
      </c>
      <c r="U18" s="48"/>
      <c r="V18" s="48"/>
      <c r="W18" s="48"/>
      <c r="X18" s="48"/>
      <c r="Y18" s="48"/>
      <c r="Z18" s="48"/>
      <c r="AA18" s="48" t="s">
        <v>91</v>
      </c>
      <c r="AB18" s="48" t="s">
        <v>91</v>
      </c>
      <c r="AC18" s="44" t="s">
        <v>49</v>
      </c>
      <c r="AD18" s="93" t="s">
        <v>50</v>
      </c>
      <c r="AE18" s="94"/>
      <c r="AF18" s="95"/>
      <c r="AG18" s="117">
        <f t="shared" si="6"/>
        <v>1</v>
      </c>
      <c r="AH18" s="48" t="s">
        <v>51</v>
      </c>
    </row>
    <row r="19" s="1" customFormat="1" ht="141" customHeight="1" spans="1:34">
      <c r="A19" s="37">
        <v>10</v>
      </c>
      <c r="B19" s="37" t="s">
        <v>41</v>
      </c>
      <c r="C19" s="41" t="s">
        <v>93</v>
      </c>
      <c r="D19" s="43" t="s">
        <v>94</v>
      </c>
      <c r="E19" s="38" t="s">
        <v>54</v>
      </c>
      <c r="F19" s="41" t="s">
        <v>95</v>
      </c>
      <c r="G19" s="41">
        <v>1</v>
      </c>
      <c r="H19" s="41" t="s">
        <v>96</v>
      </c>
      <c r="I19" s="41" t="s">
        <v>97</v>
      </c>
      <c r="J19" s="48" t="s">
        <v>48</v>
      </c>
      <c r="K19" s="48" t="s">
        <v>51</v>
      </c>
      <c r="L19" s="48" t="s">
        <v>48</v>
      </c>
      <c r="M19" s="48">
        <v>811</v>
      </c>
      <c r="N19" s="48">
        <v>2100</v>
      </c>
      <c r="O19" s="48">
        <v>811</v>
      </c>
      <c r="P19" s="48">
        <v>2100</v>
      </c>
      <c r="Q19" s="48">
        <f t="shared" si="4"/>
        <v>86.8</v>
      </c>
      <c r="R19" s="48">
        <f t="shared" si="5"/>
        <v>86.8</v>
      </c>
      <c r="S19" s="41">
        <v>86.8</v>
      </c>
      <c r="T19" s="48">
        <v>86.8</v>
      </c>
      <c r="U19" s="48"/>
      <c r="V19" s="48"/>
      <c r="W19" s="48"/>
      <c r="X19" s="48"/>
      <c r="Y19" s="48"/>
      <c r="Z19" s="48"/>
      <c r="AA19" s="41" t="s">
        <v>96</v>
      </c>
      <c r="AB19" s="41" t="s">
        <v>96</v>
      </c>
      <c r="AC19" s="44" t="s">
        <v>49</v>
      </c>
      <c r="AD19" s="93" t="s">
        <v>50</v>
      </c>
      <c r="AE19" s="94"/>
      <c r="AG19" s="117">
        <f t="shared" si="6"/>
        <v>1</v>
      </c>
      <c r="AH19" s="48" t="s">
        <v>51</v>
      </c>
    </row>
    <row r="20" s="1" customFormat="1" ht="141" customHeight="1" spans="1:34">
      <c r="A20" s="37">
        <v>11</v>
      </c>
      <c r="B20" s="37" t="s">
        <v>41</v>
      </c>
      <c r="C20" s="41" t="s">
        <v>98</v>
      </c>
      <c r="D20" s="43" t="s">
        <v>99</v>
      </c>
      <c r="E20" s="38" t="s">
        <v>54</v>
      </c>
      <c r="F20" s="41" t="s">
        <v>100</v>
      </c>
      <c r="G20" s="41">
        <v>1</v>
      </c>
      <c r="H20" s="41" t="s">
        <v>101</v>
      </c>
      <c r="I20" s="41" t="s">
        <v>102</v>
      </c>
      <c r="J20" s="48" t="s">
        <v>48</v>
      </c>
      <c r="K20" s="48" t="s">
        <v>48</v>
      </c>
      <c r="L20" s="48" t="s">
        <v>48</v>
      </c>
      <c r="M20" s="48">
        <v>1400</v>
      </c>
      <c r="N20" s="48">
        <v>4000</v>
      </c>
      <c r="O20" s="48">
        <v>1400</v>
      </c>
      <c r="P20" s="48">
        <v>4000</v>
      </c>
      <c r="Q20" s="48">
        <f t="shared" si="4"/>
        <v>185</v>
      </c>
      <c r="R20" s="48">
        <f t="shared" si="5"/>
        <v>185</v>
      </c>
      <c r="S20" s="48">
        <v>185</v>
      </c>
      <c r="T20" s="48">
        <v>185</v>
      </c>
      <c r="U20" s="48"/>
      <c r="V20" s="48"/>
      <c r="W20" s="48"/>
      <c r="X20" s="48"/>
      <c r="Y20" s="48"/>
      <c r="Z20" s="48"/>
      <c r="AA20" s="41" t="s">
        <v>101</v>
      </c>
      <c r="AB20" s="41" t="s">
        <v>101</v>
      </c>
      <c r="AC20" s="44" t="s">
        <v>49</v>
      </c>
      <c r="AD20" s="93" t="s">
        <v>50</v>
      </c>
      <c r="AE20" s="94"/>
      <c r="AF20" s="95"/>
      <c r="AG20" s="117">
        <f t="shared" si="6"/>
        <v>1</v>
      </c>
      <c r="AH20" s="48" t="s">
        <v>51</v>
      </c>
    </row>
    <row r="21" s="1" customFormat="1" ht="141" customHeight="1" spans="1:34">
      <c r="A21" s="37">
        <v>12</v>
      </c>
      <c r="B21" s="37" t="s">
        <v>41</v>
      </c>
      <c r="C21" s="40" t="s">
        <v>103</v>
      </c>
      <c r="D21" s="43" t="s">
        <v>104</v>
      </c>
      <c r="E21" s="38" t="s">
        <v>54</v>
      </c>
      <c r="F21" s="41" t="s">
        <v>105</v>
      </c>
      <c r="G21" s="41">
        <v>1</v>
      </c>
      <c r="H21" s="41" t="s">
        <v>106</v>
      </c>
      <c r="I21" s="41" t="s">
        <v>107</v>
      </c>
      <c r="J21" s="48" t="s">
        <v>48</v>
      </c>
      <c r="K21" s="48" t="s">
        <v>48</v>
      </c>
      <c r="L21" s="48" t="s">
        <v>48</v>
      </c>
      <c r="M21" s="48">
        <v>378</v>
      </c>
      <c r="N21" s="48">
        <v>1093</v>
      </c>
      <c r="O21" s="48">
        <v>378</v>
      </c>
      <c r="P21" s="48">
        <v>1093</v>
      </c>
      <c r="Q21" s="48">
        <f t="shared" si="4"/>
        <v>52.7</v>
      </c>
      <c r="R21" s="48">
        <f t="shared" si="5"/>
        <v>52.7</v>
      </c>
      <c r="S21" s="40">
        <v>52.7</v>
      </c>
      <c r="T21" s="48">
        <v>52.7</v>
      </c>
      <c r="U21" s="48"/>
      <c r="V21" s="48"/>
      <c r="W21" s="48"/>
      <c r="X21" s="48"/>
      <c r="Y21" s="48"/>
      <c r="Z21" s="48"/>
      <c r="AA21" s="41" t="s">
        <v>106</v>
      </c>
      <c r="AB21" s="41" t="s">
        <v>106</v>
      </c>
      <c r="AC21" s="44" t="s">
        <v>49</v>
      </c>
      <c r="AD21" s="93" t="s">
        <v>50</v>
      </c>
      <c r="AE21" s="94"/>
      <c r="AF21" s="95"/>
      <c r="AG21" s="117">
        <f t="shared" si="6"/>
        <v>1</v>
      </c>
      <c r="AH21" s="48" t="s">
        <v>51</v>
      </c>
    </row>
    <row r="22" s="1" customFormat="1" ht="141" customHeight="1" spans="1:34">
      <c r="A22" s="37">
        <v>13</v>
      </c>
      <c r="B22" s="37" t="s">
        <v>41</v>
      </c>
      <c r="C22" s="41" t="s">
        <v>108</v>
      </c>
      <c r="D22" s="43" t="s">
        <v>109</v>
      </c>
      <c r="E22" s="38" t="s">
        <v>54</v>
      </c>
      <c r="F22" s="41" t="s">
        <v>110</v>
      </c>
      <c r="G22" s="41">
        <v>1</v>
      </c>
      <c r="H22" s="41" t="s">
        <v>111</v>
      </c>
      <c r="I22" s="41" t="s">
        <v>112</v>
      </c>
      <c r="J22" s="48" t="s">
        <v>48</v>
      </c>
      <c r="K22" s="48" t="s">
        <v>48</v>
      </c>
      <c r="L22" s="48" t="s">
        <v>48</v>
      </c>
      <c r="M22" s="48">
        <v>614</v>
      </c>
      <c r="N22" s="48">
        <v>1353</v>
      </c>
      <c r="O22" s="48">
        <v>614</v>
      </c>
      <c r="P22" s="48">
        <v>1353</v>
      </c>
      <c r="Q22" s="48">
        <f t="shared" si="4"/>
        <v>65</v>
      </c>
      <c r="R22" s="48">
        <f t="shared" si="5"/>
        <v>65</v>
      </c>
      <c r="S22" s="41">
        <v>65</v>
      </c>
      <c r="T22" s="48">
        <v>65</v>
      </c>
      <c r="U22" s="48"/>
      <c r="V22" s="48"/>
      <c r="W22" s="48"/>
      <c r="X22" s="48"/>
      <c r="Y22" s="48"/>
      <c r="Z22" s="48"/>
      <c r="AA22" s="41" t="s">
        <v>111</v>
      </c>
      <c r="AB22" s="41" t="s">
        <v>113</v>
      </c>
      <c r="AC22" s="44" t="s">
        <v>49</v>
      </c>
      <c r="AD22" s="93" t="s">
        <v>50</v>
      </c>
      <c r="AE22" s="96"/>
      <c r="AF22" s="95"/>
      <c r="AG22" s="117">
        <f t="shared" si="6"/>
        <v>1</v>
      </c>
      <c r="AH22" s="48" t="s">
        <v>51</v>
      </c>
    </row>
    <row r="23" s="1" customFormat="1" ht="141" customHeight="1" spans="1:34">
      <c r="A23" s="37">
        <v>14</v>
      </c>
      <c r="B23" s="37" t="s">
        <v>41</v>
      </c>
      <c r="C23" s="41" t="s">
        <v>114</v>
      </c>
      <c r="D23" s="43" t="s">
        <v>115</v>
      </c>
      <c r="E23" s="38" t="s">
        <v>54</v>
      </c>
      <c r="F23" s="41" t="s">
        <v>116</v>
      </c>
      <c r="G23" s="41">
        <v>1</v>
      </c>
      <c r="H23" s="41" t="s">
        <v>117</v>
      </c>
      <c r="I23" s="41" t="s">
        <v>118</v>
      </c>
      <c r="J23" s="48" t="s">
        <v>48</v>
      </c>
      <c r="K23" s="48" t="s">
        <v>48</v>
      </c>
      <c r="L23" s="48" t="s">
        <v>48</v>
      </c>
      <c r="M23" s="48">
        <v>1528</v>
      </c>
      <c r="N23" s="48">
        <v>3705</v>
      </c>
      <c r="O23" s="48">
        <v>1528</v>
      </c>
      <c r="P23" s="48">
        <v>3705</v>
      </c>
      <c r="Q23" s="48">
        <f t="shared" si="4"/>
        <v>173</v>
      </c>
      <c r="R23" s="48">
        <f t="shared" si="5"/>
        <v>173</v>
      </c>
      <c r="S23" s="41">
        <v>173</v>
      </c>
      <c r="T23" s="48">
        <v>173</v>
      </c>
      <c r="U23" s="48"/>
      <c r="V23" s="48"/>
      <c r="W23" s="48"/>
      <c r="X23" s="48"/>
      <c r="Y23" s="48"/>
      <c r="Z23" s="48"/>
      <c r="AA23" s="41" t="s">
        <v>117</v>
      </c>
      <c r="AB23" s="41" t="s">
        <v>117</v>
      </c>
      <c r="AC23" s="44" t="s">
        <v>49</v>
      </c>
      <c r="AD23" s="93" t="s">
        <v>50</v>
      </c>
      <c r="AE23" s="94"/>
      <c r="AF23" s="95"/>
      <c r="AG23" s="117">
        <f t="shared" si="6"/>
        <v>1</v>
      </c>
      <c r="AH23" s="48" t="s">
        <v>51</v>
      </c>
    </row>
    <row r="24" s="1" customFormat="1" ht="141" customHeight="1" spans="1:34">
      <c r="A24" s="37">
        <v>15</v>
      </c>
      <c r="B24" s="37" t="s">
        <v>41</v>
      </c>
      <c r="C24" s="38" t="s">
        <v>119</v>
      </c>
      <c r="D24" s="49" t="s">
        <v>120</v>
      </c>
      <c r="E24" s="38" t="s">
        <v>54</v>
      </c>
      <c r="F24" s="44" t="s">
        <v>121</v>
      </c>
      <c r="G24" s="41">
        <v>1</v>
      </c>
      <c r="H24" s="38" t="s">
        <v>122</v>
      </c>
      <c r="I24" s="38" t="s">
        <v>123</v>
      </c>
      <c r="J24" s="48" t="s">
        <v>48</v>
      </c>
      <c r="K24" s="48" t="s">
        <v>48</v>
      </c>
      <c r="L24" s="48" t="s">
        <v>48</v>
      </c>
      <c r="M24" s="48">
        <v>790</v>
      </c>
      <c r="N24" s="48">
        <v>2063</v>
      </c>
      <c r="O24" s="48">
        <v>790</v>
      </c>
      <c r="P24" s="48">
        <v>2063</v>
      </c>
      <c r="Q24" s="48">
        <f t="shared" si="4"/>
        <v>73.8</v>
      </c>
      <c r="R24" s="48">
        <f t="shared" si="5"/>
        <v>73.8</v>
      </c>
      <c r="S24" s="54">
        <v>73.8</v>
      </c>
      <c r="T24" s="48">
        <v>73.8</v>
      </c>
      <c r="U24" s="48"/>
      <c r="V24" s="48"/>
      <c r="W24" s="48"/>
      <c r="X24" s="48"/>
      <c r="Y24" s="48"/>
      <c r="Z24" s="48"/>
      <c r="AA24" s="38" t="s">
        <v>122</v>
      </c>
      <c r="AB24" s="38" t="s">
        <v>122</v>
      </c>
      <c r="AC24" s="44" t="s">
        <v>49</v>
      </c>
      <c r="AD24" s="93" t="s">
        <v>50</v>
      </c>
      <c r="AE24" s="94"/>
      <c r="AF24" s="95"/>
      <c r="AG24" s="117">
        <f t="shared" si="6"/>
        <v>1</v>
      </c>
      <c r="AH24" s="48" t="s">
        <v>51</v>
      </c>
    </row>
    <row r="25" s="1" customFormat="1" ht="141" customHeight="1" spans="1:34">
      <c r="A25" s="37">
        <v>16</v>
      </c>
      <c r="B25" s="37" t="s">
        <v>41</v>
      </c>
      <c r="C25" s="41" t="s">
        <v>124</v>
      </c>
      <c r="D25" s="45" t="s">
        <v>125</v>
      </c>
      <c r="E25" s="38" t="s">
        <v>54</v>
      </c>
      <c r="F25" s="50" t="s">
        <v>126</v>
      </c>
      <c r="G25" s="41">
        <v>1</v>
      </c>
      <c r="H25" s="41" t="s">
        <v>127</v>
      </c>
      <c r="I25" s="41" t="s">
        <v>128</v>
      </c>
      <c r="J25" s="48" t="s">
        <v>48</v>
      </c>
      <c r="K25" s="48" t="s">
        <v>48</v>
      </c>
      <c r="L25" s="48" t="s">
        <v>48</v>
      </c>
      <c r="M25" s="48">
        <v>790</v>
      </c>
      <c r="N25" s="48">
        <v>1975</v>
      </c>
      <c r="O25" s="48">
        <v>790</v>
      </c>
      <c r="P25" s="48">
        <v>1975</v>
      </c>
      <c r="Q25" s="48">
        <f t="shared" si="4"/>
        <v>80</v>
      </c>
      <c r="R25" s="48">
        <f t="shared" si="5"/>
        <v>80</v>
      </c>
      <c r="S25" s="54">
        <v>80</v>
      </c>
      <c r="T25" s="48">
        <v>80</v>
      </c>
      <c r="U25" s="48"/>
      <c r="V25" s="48"/>
      <c r="W25" s="48"/>
      <c r="X25" s="48"/>
      <c r="Y25" s="48"/>
      <c r="Z25" s="48"/>
      <c r="AA25" s="41" t="s">
        <v>127</v>
      </c>
      <c r="AB25" s="41" t="s">
        <v>127</v>
      </c>
      <c r="AC25" s="44" t="s">
        <v>49</v>
      </c>
      <c r="AD25" s="93" t="s">
        <v>50</v>
      </c>
      <c r="AE25" s="94"/>
      <c r="AF25" s="95"/>
      <c r="AG25" s="117">
        <f t="shared" si="6"/>
        <v>1</v>
      </c>
      <c r="AH25" s="48" t="s">
        <v>51</v>
      </c>
    </row>
    <row r="26" s="1" customFormat="1" ht="247" customHeight="1" spans="1:34">
      <c r="A26" s="37">
        <v>17</v>
      </c>
      <c r="B26" s="37" t="s">
        <v>41</v>
      </c>
      <c r="C26" s="40" t="s">
        <v>129</v>
      </c>
      <c r="D26" s="43" t="s">
        <v>130</v>
      </c>
      <c r="E26" s="40" t="s">
        <v>44</v>
      </c>
      <c r="F26" s="41" t="s">
        <v>131</v>
      </c>
      <c r="G26" s="41">
        <v>1</v>
      </c>
      <c r="H26" s="41" t="s">
        <v>81</v>
      </c>
      <c r="I26" s="37" t="s">
        <v>132</v>
      </c>
      <c r="J26" s="48" t="s">
        <v>51</v>
      </c>
      <c r="K26" s="48" t="s">
        <v>48</v>
      </c>
      <c r="L26" s="48" t="s">
        <v>48</v>
      </c>
      <c r="M26" s="48">
        <v>45</v>
      </c>
      <c r="N26" s="48">
        <v>123</v>
      </c>
      <c r="O26" s="48">
        <v>45</v>
      </c>
      <c r="P26" s="48">
        <v>123</v>
      </c>
      <c r="Q26" s="48">
        <f t="shared" si="4"/>
        <v>40</v>
      </c>
      <c r="R26" s="48">
        <f t="shared" si="5"/>
        <v>40</v>
      </c>
      <c r="S26" s="44">
        <v>40</v>
      </c>
      <c r="T26" s="48">
        <v>40</v>
      </c>
      <c r="U26" s="72"/>
      <c r="V26" s="48"/>
      <c r="W26" s="48"/>
      <c r="X26" s="48"/>
      <c r="Y26" s="48"/>
      <c r="Z26" s="48"/>
      <c r="AA26" s="41" t="s">
        <v>81</v>
      </c>
      <c r="AB26" s="44" t="s">
        <v>133</v>
      </c>
      <c r="AC26" s="44" t="s">
        <v>134</v>
      </c>
      <c r="AD26" s="93" t="s">
        <v>50</v>
      </c>
      <c r="AE26" s="94"/>
      <c r="AF26" s="95"/>
      <c r="AG26" s="117">
        <f t="shared" si="6"/>
        <v>1</v>
      </c>
      <c r="AH26" s="48"/>
    </row>
    <row r="27" s="1" customFormat="1" ht="247" customHeight="1" spans="1:34">
      <c r="A27" s="37">
        <v>18</v>
      </c>
      <c r="B27" s="37" t="s">
        <v>41</v>
      </c>
      <c r="C27" s="51" t="s">
        <v>135</v>
      </c>
      <c r="D27" s="52" t="s">
        <v>136</v>
      </c>
      <c r="E27" s="40" t="s">
        <v>44</v>
      </c>
      <c r="F27" s="37" t="s">
        <v>137</v>
      </c>
      <c r="G27" s="41">
        <v>1</v>
      </c>
      <c r="H27" s="46" t="s">
        <v>61</v>
      </c>
      <c r="I27" s="37" t="s">
        <v>138</v>
      </c>
      <c r="J27" s="48" t="s">
        <v>48</v>
      </c>
      <c r="K27" s="48" t="s">
        <v>48</v>
      </c>
      <c r="L27" s="48" t="s">
        <v>51</v>
      </c>
      <c r="M27" s="48">
        <v>100</v>
      </c>
      <c r="N27" s="48">
        <v>240</v>
      </c>
      <c r="O27" s="48">
        <v>100</v>
      </c>
      <c r="P27" s="48">
        <v>240</v>
      </c>
      <c r="Q27" s="48">
        <f t="shared" si="4"/>
        <v>200</v>
      </c>
      <c r="R27" s="48">
        <f t="shared" si="5"/>
        <v>200</v>
      </c>
      <c r="S27" s="37">
        <v>180</v>
      </c>
      <c r="T27" s="48">
        <v>180</v>
      </c>
      <c r="U27" s="72"/>
      <c r="V27" s="48"/>
      <c r="W27" s="48">
        <v>20</v>
      </c>
      <c r="X27" s="48">
        <v>20</v>
      </c>
      <c r="Y27" s="48"/>
      <c r="Z27" s="48"/>
      <c r="AA27" s="37" t="s">
        <v>61</v>
      </c>
      <c r="AB27" s="44" t="s">
        <v>133</v>
      </c>
      <c r="AC27" s="44" t="s">
        <v>139</v>
      </c>
      <c r="AD27" s="93" t="s">
        <v>50</v>
      </c>
      <c r="AE27" s="94"/>
      <c r="AF27" s="95"/>
      <c r="AG27" s="117">
        <f t="shared" si="6"/>
        <v>1</v>
      </c>
      <c r="AH27" s="48"/>
    </row>
    <row r="28" s="1" customFormat="1" ht="247" customHeight="1" spans="1:34">
      <c r="A28" s="37">
        <v>19</v>
      </c>
      <c r="B28" s="37" t="s">
        <v>41</v>
      </c>
      <c r="C28" s="51" t="s">
        <v>140</v>
      </c>
      <c r="D28" s="52" t="s">
        <v>141</v>
      </c>
      <c r="E28" s="40" t="s">
        <v>44</v>
      </c>
      <c r="F28" s="37" t="s">
        <v>142</v>
      </c>
      <c r="G28" s="41">
        <v>1</v>
      </c>
      <c r="H28" s="46" t="s">
        <v>61</v>
      </c>
      <c r="I28" s="37" t="s">
        <v>138</v>
      </c>
      <c r="J28" s="48" t="s">
        <v>48</v>
      </c>
      <c r="K28" s="48" t="s">
        <v>48</v>
      </c>
      <c r="L28" s="48" t="s">
        <v>51</v>
      </c>
      <c r="M28" s="48">
        <v>40</v>
      </c>
      <c r="N28" s="48">
        <v>115</v>
      </c>
      <c r="O28" s="48">
        <v>40</v>
      </c>
      <c r="P28" s="48">
        <v>115</v>
      </c>
      <c r="Q28" s="48">
        <f t="shared" si="4"/>
        <v>80</v>
      </c>
      <c r="R28" s="48">
        <f t="shared" si="5"/>
        <v>80</v>
      </c>
      <c r="S28" s="37"/>
      <c r="T28" s="48"/>
      <c r="U28" s="48">
        <v>80</v>
      </c>
      <c r="V28" s="48">
        <v>80</v>
      </c>
      <c r="W28" s="48"/>
      <c r="X28" s="48"/>
      <c r="Y28" s="48"/>
      <c r="Z28" s="48"/>
      <c r="AA28" s="37" t="s">
        <v>61</v>
      </c>
      <c r="AB28" s="44" t="s">
        <v>133</v>
      </c>
      <c r="AC28" s="44" t="s">
        <v>143</v>
      </c>
      <c r="AD28" s="93" t="s">
        <v>50</v>
      </c>
      <c r="AE28" s="94"/>
      <c r="AF28" s="95"/>
      <c r="AG28" s="117">
        <f t="shared" si="6"/>
        <v>1</v>
      </c>
      <c r="AH28" s="95"/>
    </row>
    <row r="29" s="1" customFormat="1" ht="247" customHeight="1" spans="1:34">
      <c r="A29" s="37">
        <v>20</v>
      </c>
      <c r="B29" s="37" t="s">
        <v>41</v>
      </c>
      <c r="C29" s="51" t="s">
        <v>144</v>
      </c>
      <c r="D29" s="52" t="s">
        <v>145</v>
      </c>
      <c r="E29" s="40" t="s">
        <v>44</v>
      </c>
      <c r="F29" s="37" t="s">
        <v>146</v>
      </c>
      <c r="G29" s="41">
        <v>1</v>
      </c>
      <c r="H29" s="46" t="s">
        <v>61</v>
      </c>
      <c r="I29" s="37" t="s">
        <v>147</v>
      </c>
      <c r="J29" s="48" t="s">
        <v>51</v>
      </c>
      <c r="K29" s="48" t="s">
        <v>48</v>
      </c>
      <c r="L29" s="48" t="s">
        <v>51</v>
      </c>
      <c r="M29" s="48">
        <v>20</v>
      </c>
      <c r="N29" s="48">
        <v>55</v>
      </c>
      <c r="O29" s="48">
        <v>20</v>
      </c>
      <c r="P29" s="48">
        <v>55</v>
      </c>
      <c r="Q29" s="48">
        <f t="shared" si="4"/>
        <v>38</v>
      </c>
      <c r="R29" s="48">
        <f t="shared" si="5"/>
        <v>38</v>
      </c>
      <c r="S29" s="37"/>
      <c r="T29" s="48"/>
      <c r="U29" s="48"/>
      <c r="V29" s="48"/>
      <c r="W29" s="48">
        <v>20</v>
      </c>
      <c r="X29" s="48">
        <v>20</v>
      </c>
      <c r="Y29" s="48">
        <v>18</v>
      </c>
      <c r="Z29" s="48">
        <v>18</v>
      </c>
      <c r="AA29" s="37" t="s">
        <v>61</v>
      </c>
      <c r="AB29" s="44" t="s">
        <v>133</v>
      </c>
      <c r="AC29" s="44" t="s">
        <v>148</v>
      </c>
      <c r="AD29" s="93" t="s">
        <v>50</v>
      </c>
      <c r="AE29" s="94"/>
      <c r="AF29" s="95"/>
      <c r="AG29" s="117">
        <f t="shared" si="6"/>
        <v>1</v>
      </c>
      <c r="AH29" s="95"/>
    </row>
    <row r="30" s="1" customFormat="1" ht="247" customHeight="1" spans="1:34">
      <c r="A30" s="37">
        <v>21</v>
      </c>
      <c r="B30" s="37" t="s">
        <v>41</v>
      </c>
      <c r="C30" s="41" t="s">
        <v>149</v>
      </c>
      <c r="D30" s="43" t="s">
        <v>150</v>
      </c>
      <c r="E30" s="40" t="s">
        <v>44</v>
      </c>
      <c r="F30" s="41" t="s">
        <v>151</v>
      </c>
      <c r="G30" s="41">
        <v>1</v>
      </c>
      <c r="H30" s="41" t="s">
        <v>66</v>
      </c>
      <c r="I30" s="41" t="s">
        <v>152</v>
      </c>
      <c r="J30" s="48" t="s">
        <v>48</v>
      </c>
      <c r="K30" s="48" t="s">
        <v>48</v>
      </c>
      <c r="L30" s="48" t="s">
        <v>51</v>
      </c>
      <c r="M30" s="48">
        <v>78</v>
      </c>
      <c r="N30" s="48">
        <v>123</v>
      </c>
      <c r="O30" s="48">
        <v>78</v>
      </c>
      <c r="P30" s="48">
        <v>123</v>
      </c>
      <c r="Q30" s="48">
        <f t="shared" si="4"/>
        <v>50</v>
      </c>
      <c r="R30" s="48">
        <f t="shared" si="5"/>
        <v>50</v>
      </c>
      <c r="S30" s="41">
        <v>50</v>
      </c>
      <c r="T30" s="48">
        <v>50</v>
      </c>
      <c r="U30" s="48"/>
      <c r="V30" s="44"/>
      <c r="W30" s="44"/>
      <c r="X30" s="48"/>
      <c r="Y30" s="48"/>
      <c r="Z30" s="48"/>
      <c r="AA30" s="41" t="s">
        <v>66</v>
      </c>
      <c r="AB30" s="44" t="s">
        <v>133</v>
      </c>
      <c r="AC30" s="44" t="s">
        <v>153</v>
      </c>
      <c r="AD30" s="93" t="s">
        <v>50</v>
      </c>
      <c r="AE30" s="94"/>
      <c r="AF30" s="95"/>
      <c r="AG30" s="117">
        <f t="shared" si="6"/>
        <v>1</v>
      </c>
      <c r="AH30" s="95"/>
    </row>
    <row r="31" s="1" customFormat="1" ht="247" customHeight="1" spans="1:34">
      <c r="A31" s="37">
        <v>22</v>
      </c>
      <c r="B31" s="37" t="s">
        <v>41</v>
      </c>
      <c r="C31" s="41" t="s">
        <v>154</v>
      </c>
      <c r="D31" s="43" t="s">
        <v>155</v>
      </c>
      <c r="E31" s="40" t="s">
        <v>44</v>
      </c>
      <c r="F31" s="41" t="s">
        <v>156</v>
      </c>
      <c r="G31" s="41">
        <v>1</v>
      </c>
      <c r="H31" s="41" t="s">
        <v>76</v>
      </c>
      <c r="I31" s="41" t="s">
        <v>157</v>
      </c>
      <c r="J31" s="48" t="s">
        <v>51</v>
      </c>
      <c r="K31" s="48" t="s">
        <v>48</v>
      </c>
      <c r="L31" s="48" t="s">
        <v>48</v>
      </c>
      <c r="M31" s="42">
        <v>78</v>
      </c>
      <c r="N31" s="42">
        <v>192</v>
      </c>
      <c r="O31" s="42">
        <v>78</v>
      </c>
      <c r="P31" s="42">
        <v>192</v>
      </c>
      <c r="Q31" s="48">
        <f t="shared" si="4"/>
        <v>50</v>
      </c>
      <c r="R31" s="48">
        <f t="shared" si="5"/>
        <v>50</v>
      </c>
      <c r="S31" s="41">
        <v>50</v>
      </c>
      <c r="T31" s="41">
        <v>50</v>
      </c>
      <c r="U31" s="44"/>
      <c r="V31" s="44"/>
      <c r="W31" s="44"/>
      <c r="X31" s="48"/>
      <c r="Y31" s="48"/>
      <c r="Z31" s="48"/>
      <c r="AA31" s="41" t="s">
        <v>76</v>
      </c>
      <c r="AB31" s="44" t="s">
        <v>133</v>
      </c>
      <c r="AC31" s="44" t="s">
        <v>158</v>
      </c>
      <c r="AD31" s="93" t="s">
        <v>50</v>
      </c>
      <c r="AE31" s="94"/>
      <c r="AF31" s="95"/>
      <c r="AG31" s="117">
        <f t="shared" si="6"/>
        <v>1</v>
      </c>
      <c r="AH31" s="95"/>
    </row>
    <row r="32" s="1" customFormat="1" ht="247" customHeight="1" spans="1:34">
      <c r="A32" s="37">
        <v>23</v>
      </c>
      <c r="B32" s="37" t="s">
        <v>41</v>
      </c>
      <c r="C32" s="41" t="s">
        <v>159</v>
      </c>
      <c r="D32" s="43" t="s">
        <v>160</v>
      </c>
      <c r="E32" s="40" t="s">
        <v>44</v>
      </c>
      <c r="F32" s="41" t="s">
        <v>161</v>
      </c>
      <c r="G32" s="41">
        <v>1</v>
      </c>
      <c r="H32" s="41" t="s">
        <v>76</v>
      </c>
      <c r="I32" s="41" t="s">
        <v>162</v>
      </c>
      <c r="J32" s="48" t="s">
        <v>51</v>
      </c>
      <c r="K32" s="48" t="s">
        <v>48</v>
      </c>
      <c r="L32" s="48" t="s">
        <v>51</v>
      </c>
      <c r="M32" s="42">
        <v>190</v>
      </c>
      <c r="N32" s="42">
        <v>352</v>
      </c>
      <c r="O32" s="42">
        <v>190</v>
      </c>
      <c r="P32" s="42">
        <v>352</v>
      </c>
      <c r="Q32" s="48">
        <f t="shared" si="4"/>
        <v>70</v>
      </c>
      <c r="R32" s="48">
        <f t="shared" si="5"/>
        <v>70</v>
      </c>
      <c r="S32" s="41">
        <v>70</v>
      </c>
      <c r="T32" s="41">
        <v>70</v>
      </c>
      <c r="U32" s="44"/>
      <c r="V32" s="44"/>
      <c r="W32" s="44"/>
      <c r="X32" s="48"/>
      <c r="Y32" s="48"/>
      <c r="Z32" s="48"/>
      <c r="AA32" s="41" t="s">
        <v>76</v>
      </c>
      <c r="AB32" s="44" t="s">
        <v>133</v>
      </c>
      <c r="AC32" s="44" t="s">
        <v>134</v>
      </c>
      <c r="AD32" s="93" t="s">
        <v>50</v>
      </c>
      <c r="AE32" s="94"/>
      <c r="AF32" s="95"/>
      <c r="AG32" s="117">
        <f t="shared" si="6"/>
        <v>1</v>
      </c>
      <c r="AH32" s="95"/>
    </row>
    <row r="33" s="1" customFormat="1" ht="247" customHeight="1" spans="1:34">
      <c r="A33" s="37">
        <v>24</v>
      </c>
      <c r="B33" s="37" t="s">
        <v>41</v>
      </c>
      <c r="C33" s="41" t="s">
        <v>163</v>
      </c>
      <c r="D33" s="43" t="s">
        <v>164</v>
      </c>
      <c r="E33" s="40" t="s">
        <v>44</v>
      </c>
      <c r="F33" s="41" t="s">
        <v>165</v>
      </c>
      <c r="G33" s="41">
        <v>1</v>
      </c>
      <c r="H33" s="41" t="s">
        <v>76</v>
      </c>
      <c r="I33" s="41" t="s">
        <v>162</v>
      </c>
      <c r="J33" s="48" t="s">
        <v>51</v>
      </c>
      <c r="K33" s="48" t="s">
        <v>48</v>
      </c>
      <c r="L33" s="48" t="s">
        <v>51</v>
      </c>
      <c r="M33" s="42">
        <v>190</v>
      </c>
      <c r="N33" s="42">
        <v>352</v>
      </c>
      <c r="O33" s="42">
        <v>190</v>
      </c>
      <c r="P33" s="42">
        <v>352</v>
      </c>
      <c r="Q33" s="48">
        <f t="shared" si="4"/>
        <v>38</v>
      </c>
      <c r="R33" s="48">
        <f t="shared" si="5"/>
        <v>38</v>
      </c>
      <c r="S33" s="41">
        <v>38</v>
      </c>
      <c r="T33" s="44">
        <v>38</v>
      </c>
      <c r="U33" s="44"/>
      <c r="V33" s="44"/>
      <c r="W33" s="44"/>
      <c r="X33" s="48"/>
      <c r="Y33" s="48"/>
      <c r="Z33" s="48"/>
      <c r="AA33" s="41" t="s">
        <v>76</v>
      </c>
      <c r="AB33" s="44" t="s">
        <v>133</v>
      </c>
      <c r="AC33" s="44" t="s">
        <v>166</v>
      </c>
      <c r="AD33" s="93" t="s">
        <v>50</v>
      </c>
      <c r="AE33" s="94"/>
      <c r="AF33" s="95"/>
      <c r="AG33" s="117">
        <f t="shared" si="6"/>
        <v>1</v>
      </c>
      <c r="AH33" s="95"/>
    </row>
    <row r="34" s="1" customFormat="1" ht="247" customHeight="1" spans="1:34">
      <c r="A34" s="37">
        <v>25</v>
      </c>
      <c r="B34" s="37" t="s">
        <v>41</v>
      </c>
      <c r="C34" s="41" t="s">
        <v>167</v>
      </c>
      <c r="D34" s="43" t="s">
        <v>168</v>
      </c>
      <c r="E34" s="40" t="s">
        <v>44</v>
      </c>
      <c r="F34" s="41" t="s">
        <v>169</v>
      </c>
      <c r="G34" s="41">
        <v>1</v>
      </c>
      <c r="H34" s="41" t="s">
        <v>81</v>
      </c>
      <c r="I34" s="41" t="s">
        <v>170</v>
      </c>
      <c r="J34" s="48" t="s">
        <v>51</v>
      </c>
      <c r="K34" s="48" t="s">
        <v>48</v>
      </c>
      <c r="L34" s="48" t="s">
        <v>51</v>
      </c>
      <c r="M34" s="42">
        <v>150</v>
      </c>
      <c r="N34" s="42">
        <v>350</v>
      </c>
      <c r="O34" s="42">
        <v>150</v>
      </c>
      <c r="P34" s="42">
        <v>350</v>
      </c>
      <c r="Q34" s="48">
        <f t="shared" si="4"/>
        <v>90</v>
      </c>
      <c r="R34" s="48">
        <f t="shared" si="5"/>
        <v>90</v>
      </c>
      <c r="S34" s="41">
        <v>90</v>
      </c>
      <c r="T34" s="44">
        <v>90</v>
      </c>
      <c r="U34" s="44"/>
      <c r="V34" s="44"/>
      <c r="W34" s="44"/>
      <c r="X34" s="48"/>
      <c r="Y34" s="48"/>
      <c r="Z34" s="48"/>
      <c r="AA34" s="41" t="s">
        <v>81</v>
      </c>
      <c r="AB34" s="44" t="s">
        <v>133</v>
      </c>
      <c r="AC34" s="44" t="s">
        <v>171</v>
      </c>
      <c r="AD34" s="93" t="s">
        <v>50</v>
      </c>
      <c r="AE34" s="94"/>
      <c r="AF34" s="95"/>
      <c r="AG34" s="117">
        <f t="shared" si="6"/>
        <v>1</v>
      </c>
      <c r="AH34" s="95"/>
    </row>
    <row r="35" s="1" customFormat="1" ht="247" customHeight="1" spans="1:34">
      <c r="A35" s="37">
        <v>26</v>
      </c>
      <c r="B35" s="37" t="s">
        <v>41</v>
      </c>
      <c r="C35" s="41" t="s">
        <v>172</v>
      </c>
      <c r="D35" s="43" t="s">
        <v>173</v>
      </c>
      <c r="E35" s="40" t="s">
        <v>44</v>
      </c>
      <c r="F35" s="41" t="s">
        <v>174</v>
      </c>
      <c r="G35" s="41">
        <v>1</v>
      </c>
      <c r="H35" s="41" t="s">
        <v>81</v>
      </c>
      <c r="I35" s="41" t="s">
        <v>175</v>
      </c>
      <c r="J35" s="48" t="s">
        <v>51</v>
      </c>
      <c r="K35" s="48" t="s">
        <v>48</v>
      </c>
      <c r="L35" s="48" t="s">
        <v>48</v>
      </c>
      <c r="M35" s="42">
        <v>90</v>
      </c>
      <c r="N35" s="42">
        <v>186</v>
      </c>
      <c r="O35" s="42">
        <v>95</v>
      </c>
      <c r="P35" s="60">
        <v>205</v>
      </c>
      <c r="Q35" s="48">
        <f t="shared" ref="Q35:Q45" si="7">S35+U35+W35+Y35</f>
        <v>30</v>
      </c>
      <c r="R35" s="48">
        <f t="shared" si="5"/>
        <v>30</v>
      </c>
      <c r="S35" s="41">
        <v>30</v>
      </c>
      <c r="T35" s="44">
        <v>30</v>
      </c>
      <c r="U35" s="44"/>
      <c r="V35" s="44"/>
      <c r="W35" s="44"/>
      <c r="X35" s="48"/>
      <c r="Y35" s="48"/>
      <c r="Z35" s="48"/>
      <c r="AA35" s="41" t="s">
        <v>81</v>
      </c>
      <c r="AB35" s="44" t="s">
        <v>133</v>
      </c>
      <c r="AC35" s="44" t="s">
        <v>134</v>
      </c>
      <c r="AD35" s="93" t="s">
        <v>50</v>
      </c>
      <c r="AE35" s="94"/>
      <c r="AF35" s="95"/>
      <c r="AG35" s="117">
        <f t="shared" si="6"/>
        <v>1</v>
      </c>
      <c r="AH35" s="95"/>
    </row>
    <row r="36" s="1" customFormat="1" ht="247" customHeight="1" spans="1:34">
      <c r="A36" s="37">
        <v>27</v>
      </c>
      <c r="B36" s="37" t="s">
        <v>41</v>
      </c>
      <c r="C36" s="41" t="s">
        <v>176</v>
      </c>
      <c r="D36" s="43" t="s">
        <v>177</v>
      </c>
      <c r="E36" s="40" t="s">
        <v>44</v>
      </c>
      <c r="F36" s="53" t="s">
        <v>178</v>
      </c>
      <c r="G36" s="41">
        <v>1</v>
      </c>
      <c r="H36" s="41" t="s">
        <v>81</v>
      </c>
      <c r="I36" s="41" t="s">
        <v>179</v>
      </c>
      <c r="J36" s="48" t="s">
        <v>51</v>
      </c>
      <c r="K36" s="48" t="s">
        <v>48</v>
      </c>
      <c r="L36" s="48" t="s">
        <v>48</v>
      </c>
      <c r="M36" s="42">
        <v>82</v>
      </c>
      <c r="N36" s="42">
        <v>175</v>
      </c>
      <c r="O36" s="42">
        <v>90</v>
      </c>
      <c r="P36" s="60">
        <v>192</v>
      </c>
      <c r="Q36" s="48">
        <f t="shared" si="7"/>
        <v>30</v>
      </c>
      <c r="R36" s="48">
        <f t="shared" si="5"/>
        <v>30</v>
      </c>
      <c r="S36" s="41">
        <v>30</v>
      </c>
      <c r="T36" s="44">
        <v>30</v>
      </c>
      <c r="U36" s="44"/>
      <c r="V36" s="44"/>
      <c r="W36" s="44"/>
      <c r="X36" s="48"/>
      <c r="Y36" s="48"/>
      <c r="Z36" s="48"/>
      <c r="AA36" s="41" t="s">
        <v>81</v>
      </c>
      <c r="AB36" s="44" t="s">
        <v>133</v>
      </c>
      <c r="AC36" s="44" t="s">
        <v>134</v>
      </c>
      <c r="AD36" s="93" t="s">
        <v>50</v>
      </c>
      <c r="AE36" s="94"/>
      <c r="AF36" s="95"/>
      <c r="AG36" s="117">
        <f t="shared" si="6"/>
        <v>1</v>
      </c>
      <c r="AH36" s="95"/>
    </row>
    <row r="37" s="1" customFormat="1" ht="247" customHeight="1" spans="1:34">
      <c r="A37" s="37">
        <v>28</v>
      </c>
      <c r="B37" s="37" t="s">
        <v>41</v>
      </c>
      <c r="C37" s="41" t="s">
        <v>180</v>
      </c>
      <c r="D37" s="43" t="s">
        <v>181</v>
      </c>
      <c r="E37" s="40" t="s">
        <v>44</v>
      </c>
      <c r="F37" s="41" t="s">
        <v>182</v>
      </c>
      <c r="G37" s="41">
        <v>1</v>
      </c>
      <c r="H37" s="41" t="s">
        <v>81</v>
      </c>
      <c r="I37" s="41" t="s">
        <v>183</v>
      </c>
      <c r="J37" s="48" t="s">
        <v>51</v>
      </c>
      <c r="K37" s="48" t="s">
        <v>48</v>
      </c>
      <c r="L37" s="48" t="s">
        <v>48</v>
      </c>
      <c r="M37" s="42">
        <v>90</v>
      </c>
      <c r="N37" s="42">
        <v>289</v>
      </c>
      <c r="O37" s="42">
        <v>96</v>
      </c>
      <c r="P37" s="60">
        <v>305</v>
      </c>
      <c r="Q37" s="48">
        <f t="shared" si="7"/>
        <v>38</v>
      </c>
      <c r="R37" s="48">
        <f t="shared" si="5"/>
        <v>38</v>
      </c>
      <c r="S37" s="41">
        <v>38</v>
      </c>
      <c r="T37" s="44">
        <v>38</v>
      </c>
      <c r="U37" s="44"/>
      <c r="V37" s="44"/>
      <c r="W37" s="44"/>
      <c r="X37" s="44"/>
      <c r="Y37" s="44"/>
      <c r="Z37" s="44"/>
      <c r="AA37" s="41" t="s">
        <v>81</v>
      </c>
      <c r="AB37" s="44" t="s">
        <v>133</v>
      </c>
      <c r="AC37" s="44" t="s">
        <v>166</v>
      </c>
      <c r="AD37" s="93" t="s">
        <v>50</v>
      </c>
      <c r="AE37" s="94"/>
      <c r="AF37" s="95"/>
      <c r="AG37" s="117">
        <f t="shared" si="6"/>
        <v>1</v>
      </c>
      <c r="AH37" s="95"/>
    </row>
    <row r="38" s="1" customFormat="1" ht="247" customHeight="1" spans="1:34">
      <c r="A38" s="37">
        <v>29</v>
      </c>
      <c r="B38" s="37" t="s">
        <v>41</v>
      </c>
      <c r="C38" s="41" t="s">
        <v>184</v>
      </c>
      <c r="D38" s="43" t="s">
        <v>185</v>
      </c>
      <c r="E38" s="40" t="s">
        <v>44</v>
      </c>
      <c r="F38" s="41" t="s">
        <v>186</v>
      </c>
      <c r="G38" s="41">
        <v>1</v>
      </c>
      <c r="H38" s="41" t="s">
        <v>91</v>
      </c>
      <c r="I38" s="41" t="s">
        <v>187</v>
      </c>
      <c r="J38" s="48" t="s">
        <v>51</v>
      </c>
      <c r="K38" s="48" t="s">
        <v>48</v>
      </c>
      <c r="L38" s="48" t="s">
        <v>48</v>
      </c>
      <c r="M38" s="42">
        <v>85</v>
      </c>
      <c r="N38" s="42">
        <v>178</v>
      </c>
      <c r="O38" s="42">
        <v>90</v>
      </c>
      <c r="P38" s="60">
        <v>186</v>
      </c>
      <c r="Q38" s="48">
        <f t="shared" si="7"/>
        <v>60</v>
      </c>
      <c r="R38" s="48">
        <f t="shared" si="5"/>
        <v>60</v>
      </c>
      <c r="S38" s="48">
        <v>60</v>
      </c>
      <c r="T38" s="44">
        <v>60</v>
      </c>
      <c r="U38" s="44"/>
      <c r="V38" s="44"/>
      <c r="W38" s="44"/>
      <c r="X38" s="44"/>
      <c r="Y38" s="44"/>
      <c r="Z38" s="44"/>
      <c r="AA38" s="48" t="s">
        <v>91</v>
      </c>
      <c r="AB38" s="44" t="s">
        <v>133</v>
      </c>
      <c r="AC38" s="44" t="s">
        <v>166</v>
      </c>
      <c r="AD38" s="93" t="s">
        <v>50</v>
      </c>
      <c r="AE38" s="94"/>
      <c r="AF38" s="95"/>
      <c r="AG38" s="117">
        <f t="shared" si="6"/>
        <v>1</v>
      </c>
      <c r="AH38" s="95"/>
    </row>
    <row r="39" s="1" customFormat="1" ht="247" customHeight="1" spans="1:34">
      <c r="A39" s="37">
        <v>30</v>
      </c>
      <c r="B39" s="37" t="s">
        <v>41</v>
      </c>
      <c r="C39" s="41" t="s">
        <v>188</v>
      </c>
      <c r="D39" s="43" t="s">
        <v>189</v>
      </c>
      <c r="E39" s="40" t="s">
        <v>44</v>
      </c>
      <c r="F39" s="41" t="s">
        <v>190</v>
      </c>
      <c r="G39" s="41">
        <v>1</v>
      </c>
      <c r="H39" s="41" t="s">
        <v>191</v>
      </c>
      <c r="I39" s="41" t="s">
        <v>192</v>
      </c>
      <c r="J39" s="48" t="s">
        <v>48</v>
      </c>
      <c r="K39" s="48" t="s">
        <v>48</v>
      </c>
      <c r="L39" s="48" t="s">
        <v>48</v>
      </c>
      <c r="M39" s="42">
        <v>64</v>
      </c>
      <c r="N39" s="42">
        <v>173</v>
      </c>
      <c r="O39" s="42">
        <v>70</v>
      </c>
      <c r="P39" s="60">
        <v>185</v>
      </c>
      <c r="Q39" s="48">
        <f t="shared" si="7"/>
        <v>200</v>
      </c>
      <c r="R39" s="48">
        <f t="shared" si="5"/>
        <v>191.72</v>
      </c>
      <c r="S39" s="48">
        <v>200</v>
      </c>
      <c r="T39" s="44">
        <v>191.72</v>
      </c>
      <c r="U39" s="44"/>
      <c r="V39" s="44"/>
      <c r="W39" s="44"/>
      <c r="X39" s="44"/>
      <c r="Y39" s="44"/>
      <c r="Z39" s="44"/>
      <c r="AA39" s="41" t="s">
        <v>191</v>
      </c>
      <c r="AB39" s="44" t="s">
        <v>193</v>
      </c>
      <c r="AC39" s="44" t="s">
        <v>194</v>
      </c>
      <c r="AD39" s="94"/>
      <c r="AE39" s="94" t="s">
        <v>50</v>
      </c>
      <c r="AF39" s="95"/>
      <c r="AG39" s="117">
        <f t="shared" si="6"/>
        <v>0.9586</v>
      </c>
      <c r="AH39" s="95"/>
    </row>
    <row r="40" s="1" customFormat="1" ht="247" customHeight="1" spans="1:34">
      <c r="A40" s="37">
        <v>31</v>
      </c>
      <c r="B40" s="37" t="s">
        <v>41</v>
      </c>
      <c r="C40" s="41" t="s">
        <v>195</v>
      </c>
      <c r="D40" s="43" t="s">
        <v>196</v>
      </c>
      <c r="E40" s="40" t="s">
        <v>44</v>
      </c>
      <c r="F40" s="41" t="s">
        <v>197</v>
      </c>
      <c r="G40" s="41">
        <v>1</v>
      </c>
      <c r="H40" s="41" t="s">
        <v>191</v>
      </c>
      <c r="I40" s="41" t="s">
        <v>198</v>
      </c>
      <c r="J40" s="48" t="s">
        <v>48</v>
      </c>
      <c r="K40" s="48" t="s">
        <v>48</v>
      </c>
      <c r="L40" s="48" t="s">
        <v>48</v>
      </c>
      <c r="M40" s="42">
        <v>102</v>
      </c>
      <c r="N40" s="42">
        <v>255</v>
      </c>
      <c r="O40" s="42">
        <v>102</v>
      </c>
      <c r="P40" s="60">
        <v>255</v>
      </c>
      <c r="Q40" s="48">
        <f t="shared" si="7"/>
        <v>43</v>
      </c>
      <c r="R40" s="48">
        <f t="shared" si="5"/>
        <v>43</v>
      </c>
      <c r="S40" s="48">
        <v>43</v>
      </c>
      <c r="T40" s="44">
        <v>43</v>
      </c>
      <c r="U40" s="44"/>
      <c r="V40" s="44"/>
      <c r="W40" s="44"/>
      <c r="X40" s="44"/>
      <c r="Y40" s="44"/>
      <c r="Z40" s="44"/>
      <c r="AA40" s="41" t="s">
        <v>191</v>
      </c>
      <c r="AB40" s="44" t="s">
        <v>193</v>
      </c>
      <c r="AC40" s="57" t="s">
        <v>199</v>
      </c>
      <c r="AD40" s="93" t="s">
        <v>50</v>
      </c>
      <c r="AE40" s="94"/>
      <c r="AF40" s="95"/>
      <c r="AG40" s="117">
        <f t="shared" si="6"/>
        <v>1</v>
      </c>
      <c r="AH40" s="95"/>
    </row>
    <row r="41" s="1" customFormat="1" ht="247" customHeight="1" spans="1:34">
      <c r="A41" s="37">
        <v>32</v>
      </c>
      <c r="B41" s="37" t="s">
        <v>41</v>
      </c>
      <c r="C41" s="41" t="s">
        <v>200</v>
      </c>
      <c r="D41" s="43" t="s">
        <v>201</v>
      </c>
      <c r="E41" s="40" t="s">
        <v>44</v>
      </c>
      <c r="F41" s="41" t="s">
        <v>202</v>
      </c>
      <c r="G41" s="41">
        <v>1</v>
      </c>
      <c r="H41" s="41" t="s">
        <v>101</v>
      </c>
      <c r="I41" s="41" t="s">
        <v>203</v>
      </c>
      <c r="J41" s="48" t="s">
        <v>48</v>
      </c>
      <c r="K41" s="48" t="s">
        <v>48</v>
      </c>
      <c r="L41" s="48" t="s">
        <v>48</v>
      </c>
      <c r="M41" s="42">
        <v>130</v>
      </c>
      <c r="N41" s="42">
        <v>175</v>
      </c>
      <c r="O41" s="42">
        <v>130</v>
      </c>
      <c r="P41" s="60">
        <v>275</v>
      </c>
      <c r="Q41" s="48">
        <f t="shared" si="7"/>
        <v>100</v>
      </c>
      <c r="R41" s="48">
        <f t="shared" si="5"/>
        <v>100</v>
      </c>
      <c r="S41" s="48"/>
      <c r="T41" s="44"/>
      <c r="U41" s="44">
        <v>100</v>
      </c>
      <c r="V41" s="44">
        <v>100</v>
      </c>
      <c r="W41" s="44"/>
      <c r="X41" s="44"/>
      <c r="Y41" s="44"/>
      <c r="Z41" s="44"/>
      <c r="AA41" s="41" t="s">
        <v>101</v>
      </c>
      <c r="AB41" s="44" t="s">
        <v>193</v>
      </c>
      <c r="AC41" s="57" t="s">
        <v>204</v>
      </c>
      <c r="AD41" s="97" t="s">
        <v>50</v>
      </c>
      <c r="AE41" s="94"/>
      <c r="AF41" s="95"/>
      <c r="AG41" s="117">
        <f t="shared" si="6"/>
        <v>1</v>
      </c>
      <c r="AH41" s="95"/>
    </row>
    <row r="42" s="1" customFormat="1" ht="247" customHeight="1" spans="1:34">
      <c r="A42" s="37">
        <v>33</v>
      </c>
      <c r="B42" s="37" t="s">
        <v>41</v>
      </c>
      <c r="C42" s="54" t="s">
        <v>205</v>
      </c>
      <c r="D42" s="55" t="s">
        <v>206</v>
      </c>
      <c r="E42" s="44" t="s">
        <v>207</v>
      </c>
      <c r="F42" s="54" t="s">
        <v>208</v>
      </c>
      <c r="G42" s="41">
        <v>1</v>
      </c>
      <c r="H42" s="54" t="s">
        <v>122</v>
      </c>
      <c r="I42" s="54" t="s">
        <v>209</v>
      </c>
      <c r="J42" s="48" t="s">
        <v>51</v>
      </c>
      <c r="K42" s="48" t="s">
        <v>48</v>
      </c>
      <c r="L42" s="48" t="s">
        <v>48</v>
      </c>
      <c r="M42" s="42">
        <v>30</v>
      </c>
      <c r="N42" s="42">
        <v>90</v>
      </c>
      <c r="O42" s="42">
        <v>105</v>
      </c>
      <c r="P42" s="60">
        <v>324</v>
      </c>
      <c r="Q42" s="48">
        <f t="shared" si="7"/>
        <v>80</v>
      </c>
      <c r="R42" s="48">
        <f t="shared" si="5"/>
        <v>80</v>
      </c>
      <c r="S42" s="38">
        <v>80</v>
      </c>
      <c r="T42" s="44">
        <v>80</v>
      </c>
      <c r="U42" s="44"/>
      <c r="V42" s="44"/>
      <c r="W42" s="44"/>
      <c r="X42" s="44"/>
      <c r="Y42" s="44"/>
      <c r="Z42" s="44"/>
      <c r="AA42" s="38" t="s">
        <v>122</v>
      </c>
      <c r="AB42" s="44" t="s">
        <v>193</v>
      </c>
      <c r="AC42" s="44" t="s">
        <v>210</v>
      </c>
      <c r="AD42" s="93" t="s">
        <v>50</v>
      </c>
      <c r="AE42" s="94"/>
      <c r="AF42" s="95"/>
      <c r="AG42" s="117">
        <f t="shared" si="6"/>
        <v>1</v>
      </c>
      <c r="AH42" s="95"/>
    </row>
    <row r="43" s="1" customFormat="1" ht="247" customHeight="1" spans="1:34">
      <c r="A43" s="37">
        <v>34</v>
      </c>
      <c r="B43" s="37" t="s">
        <v>41</v>
      </c>
      <c r="C43" s="54" t="s">
        <v>211</v>
      </c>
      <c r="D43" s="43" t="s">
        <v>212</v>
      </c>
      <c r="E43" s="40" t="s">
        <v>44</v>
      </c>
      <c r="F43" s="50" t="s">
        <v>213</v>
      </c>
      <c r="G43" s="41">
        <v>1</v>
      </c>
      <c r="H43" s="41" t="s">
        <v>127</v>
      </c>
      <c r="I43" s="44" t="s">
        <v>214</v>
      </c>
      <c r="J43" s="42" t="s">
        <v>51</v>
      </c>
      <c r="K43" s="42" t="s">
        <v>48</v>
      </c>
      <c r="L43" s="42" t="s">
        <v>48</v>
      </c>
      <c r="M43" s="42">
        <v>33</v>
      </c>
      <c r="N43" s="42">
        <v>118</v>
      </c>
      <c r="O43" s="42">
        <v>140</v>
      </c>
      <c r="P43" s="60">
        <v>480</v>
      </c>
      <c r="Q43" s="48">
        <f t="shared" si="7"/>
        <v>100</v>
      </c>
      <c r="R43" s="48">
        <f t="shared" si="5"/>
        <v>100</v>
      </c>
      <c r="S43" s="44">
        <v>100</v>
      </c>
      <c r="T43" s="44">
        <v>100</v>
      </c>
      <c r="U43" s="44"/>
      <c r="V43" s="44"/>
      <c r="W43" s="44"/>
      <c r="X43" s="44"/>
      <c r="Y43" s="44"/>
      <c r="Z43" s="44"/>
      <c r="AA43" s="41" t="s">
        <v>127</v>
      </c>
      <c r="AB43" s="44" t="s">
        <v>193</v>
      </c>
      <c r="AC43" s="44" t="s">
        <v>215</v>
      </c>
      <c r="AD43" s="93" t="s">
        <v>50</v>
      </c>
      <c r="AE43" s="94"/>
      <c r="AF43" s="95"/>
      <c r="AG43" s="117">
        <f t="shared" si="6"/>
        <v>1</v>
      </c>
      <c r="AH43" s="95"/>
    </row>
    <row r="44" s="1" customFormat="1" ht="247" customHeight="1" spans="1:34">
      <c r="A44" s="37">
        <v>35</v>
      </c>
      <c r="B44" s="37" t="s">
        <v>41</v>
      </c>
      <c r="C44" s="38" t="s">
        <v>216</v>
      </c>
      <c r="D44" s="49" t="s">
        <v>217</v>
      </c>
      <c r="E44" s="40" t="s">
        <v>44</v>
      </c>
      <c r="F44" s="49" t="s">
        <v>218</v>
      </c>
      <c r="G44" s="41">
        <v>1</v>
      </c>
      <c r="H44" s="42" t="s">
        <v>46</v>
      </c>
      <c r="I44" s="38" t="s">
        <v>219</v>
      </c>
      <c r="J44" s="48" t="s">
        <v>48</v>
      </c>
      <c r="K44" s="48" t="s">
        <v>48</v>
      </c>
      <c r="L44" s="48" t="s">
        <v>48</v>
      </c>
      <c r="M44" s="42">
        <v>31</v>
      </c>
      <c r="N44" s="42">
        <v>41</v>
      </c>
      <c r="O44" s="42">
        <v>31</v>
      </c>
      <c r="P44" s="42">
        <v>41</v>
      </c>
      <c r="Q44" s="48">
        <f t="shared" si="7"/>
        <v>100</v>
      </c>
      <c r="R44" s="48">
        <f t="shared" si="5"/>
        <v>100</v>
      </c>
      <c r="S44" s="48">
        <v>100</v>
      </c>
      <c r="T44" s="44">
        <v>100</v>
      </c>
      <c r="U44" s="44"/>
      <c r="V44" s="44"/>
      <c r="W44" s="44"/>
      <c r="X44" s="44"/>
      <c r="Y44" s="44"/>
      <c r="Z44" s="44"/>
      <c r="AA44" s="42" t="s">
        <v>46</v>
      </c>
      <c r="AB44" s="44" t="s">
        <v>193</v>
      </c>
      <c r="AC44" s="57" t="s">
        <v>220</v>
      </c>
      <c r="AD44" s="93" t="s">
        <v>50</v>
      </c>
      <c r="AE44" s="93"/>
      <c r="AF44" s="93"/>
      <c r="AG44" s="117">
        <f t="shared" si="6"/>
        <v>1</v>
      </c>
      <c r="AH44" s="95"/>
    </row>
    <row r="45" s="1" customFormat="1" ht="247" customHeight="1" spans="1:34">
      <c r="A45" s="37">
        <v>36</v>
      </c>
      <c r="B45" s="37" t="s">
        <v>41</v>
      </c>
      <c r="C45" s="41" t="s">
        <v>221</v>
      </c>
      <c r="D45" s="43" t="s">
        <v>222</v>
      </c>
      <c r="E45" s="40" t="s">
        <v>44</v>
      </c>
      <c r="F45" s="41" t="s">
        <v>223</v>
      </c>
      <c r="G45" s="41">
        <v>1</v>
      </c>
      <c r="H45" s="38" t="s">
        <v>117</v>
      </c>
      <c r="I45" s="38" t="s">
        <v>224</v>
      </c>
      <c r="J45" s="48" t="s">
        <v>48</v>
      </c>
      <c r="K45" s="48" t="s">
        <v>48</v>
      </c>
      <c r="L45" s="48" t="s">
        <v>48</v>
      </c>
      <c r="M45" s="42">
        <v>31</v>
      </c>
      <c r="N45" s="42">
        <v>41</v>
      </c>
      <c r="O45" s="42">
        <v>31</v>
      </c>
      <c r="P45" s="42">
        <v>41</v>
      </c>
      <c r="Q45" s="48">
        <f t="shared" si="7"/>
        <v>120</v>
      </c>
      <c r="R45" s="48">
        <f t="shared" si="5"/>
        <v>120</v>
      </c>
      <c r="S45" s="48"/>
      <c r="T45" s="44"/>
      <c r="U45" s="44">
        <v>120</v>
      </c>
      <c r="V45" s="44">
        <v>120</v>
      </c>
      <c r="W45" s="44"/>
      <c r="X45" s="44"/>
      <c r="Y45" s="44"/>
      <c r="Z45" s="44"/>
      <c r="AA45" s="57" t="s">
        <v>117</v>
      </c>
      <c r="AB45" s="44" t="s">
        <v>193</v>
      </c>
      <c r="AC45" s="57" t="s">
        <v>225</v>
      </c>
      <c r="AD45" s="93" t="s">
        <v>50</v>
      </c>
      <c r="AE45" s="94"/>
      <c r="AF45" s="95"/>
      <c r="AG45" s="117">
        <f t="shared" si="6"/>
        <v>1</v>
      </c>
      <c r="AH45" s="95"/>
    </row>
    <row r="46" s="1" customFormat="1" ht="247" customHeight="1" spans="1:34">
      <c r="A46" s="37">
        <v>37</v>
      </c>
      <c r="B46" s="37" t="s">
        <v>41</v>
      </c>
      <c r="C46" s="40" t="s">
        <v>226</v>
      </c>
      <c r="D46" s="43" t="s">
        <v>227</v>
      </c>
      <c r="E46" s="40" t="s">
        <v>228</v>
      </c>
      <c r="F46" s="41" t="s">
        <v>229</v>
      </c>
      <c r="G46" s="41">
        <v>1</v>
      </c>
      <c r="H46" s="41" t="s">
        <v>81</v>
      </c>
      <c r="I46" s="41" t="s">
        <v>170</v>
      </c>
      <c r="J46" s="48" t="s">
        <v>51</v>
      </c>
      <c r="K46" s="48" t="s">
        <v>48</v>
      </c>
      <c r="L46" s="48" t="s">
        <v>51</v>
      </c>
      <c r="M46" s="48">
        <v>150</v>
      </c>
      <c r="N46" s="48">
        <v>350</v>
      </c>
      <c r="O46" s="48">
        <v>150</v>
      </c>
      <c r="P46" s="48">
        <v>350</v>
      </c>
      <c r="Q46" s="48">
        <f t="shared" ref="Q46:Q55" si="8">S46+U46+W46+Y46</f>
        <v>26</v>
      </c>
      <c r="R46" s="48">
        <f t="shared" si="5"/>
        <v>26</v>
      </c>
      <c r="S46" s="48"/>
      <c r="T46" s="44"/>
      <c r="U46" s="44"/>
      <c r="V46" s="44"/>
      <c r="W46" s="44">
        <v>26</v>
      </c>
      <c r="X46" s="44">
        <v>26</v>
      </c>
      <c r="Y46" s="44"/>
      <c r="Z46" s="44"/>
      <c r="AA46" s="41" t="s">
        <v>81</v>
      </c>
      <c r="AB46" s="44" t="s">
        <v>193</v>
      </c>
      <c r="AC46" s="44" t="s">
        <v>148</v>
      </c>
      <c r="AD46" s="93" t="s">
        <v>50</v>
      </c>
      <c r="AE46" s="94"/>
      <c r="AF46" s="95"/>
      <c r="AG46" s="117">
        <f t="shared" si="6"/>
        <v>1</v>
      </c>
      <c r="AH46" s="95"/>
    </row>
    <row r="47" s="1" customFormat="1" ht="247" customHeight="1" spans="1:34">
      <c r="A47" s="37">
        <v>38</v>
      </c>
      <c r="B47" s="37" t="s">
        <v>41</v>
      </c>
      <c r="C47" s="41" t="s">
        <v>230</v>
      </c>
      <c r="D47" s="43" t="s">
        <v>231</v>
      </c>
      <c r="E47" s="40" t="s">
        <v>228</v>
      </c>
      <c r="F47" s="41" t="s">
        <v>232</v>
      </c>
      <c r="G47" s="41">
        <v>1</v>
      </c>
      <c r="H47" s="41" t="s">
        <v>111</v>
      </c>
      <c r="I47" s="41" t="s">
        <v>233</v>
      </c>
      <c r="J47" s="48" t="s">
        <v>51</v>
      </c>
      <c r="K47" s="48" t="s">
        <v>48</v>
      </c>
      <c r="L47" s="48" t="s">
        <v>51</v>
      </c>
      <c r="M47" s="48">
        <v>124</v>
      </c>
      <c r="N47" s="48">
        <v>298</v>
      </c>
      <c r="O47" s="48">
        <v>124</v>
      </c>
      <c r="P47" s="48">
        <v>298</v>
      </c>
      <c r="Q47" s="48">
        <f t="shared" si="8"/>
        <v>38</v>
      </c>
      <c r="R47" s="48">
        <f t="shared" si="5"/>
        <v>38</v>
      </c>
      <c r="S47" s="48"/>
      <c r="T47" s="44"/>
      <c r="U47" s="44"/>
      <c r="V47" s="44"/>
      <c r="W47" s="44">
        <v>20</v>
      </c>
      <c r="X47" s="44">
        <v>20</v>
      </c>
      <c r="Y47" s="44">
        <v>18</v>
      </c>
      <c r="Z47" s="44">
        <v>18</v>
      </c>
      <c r="AA47" s="41" t="s">
        <v>111</v>
      </c>
      <c r="AB47" s="44" t="s">
        <v>193</v>
      </c>
      <c r="AC47" s="44" t="s">
        <v>148</v>
      </c>
      <c r="AD47" s="93" t="s">
        <v>50</v>
      </c>
      <c r="AE47" s="94"/>
      <c r="AF47" s="95"/>
      <c r="AG47" s="117">
        <f t="shared" si="6"/>
        <v>1</v>
      </c>
      <c r="AH47" s="95"/>
    </row>
    <row r="48" s="1" customFormat="1" ht="247" customHeight="1" spans="1:34">
      <c r="A48" s="37">
        <v>39</v>
      </c>
      <c r="B48" s="37" t="s">
        <v>41</v>
      </c>
      <c r="C48" s="40" t="s">
        <v>234</v>
      </c>
      <c r="D48" s="43" t="s">
        <v>235</v>
      </c>
      <c r="E48" s="40" t="s">
        <v>228</v>
      </c>
      <c r="F48" s="41" t="s">
        <v>236</v>
      </c>
      <c r="G48" s="41">
        <v>1</v>
      </c>
      <c r="H48" s="41" t="s">
        <v>122</v>
      </c>
      <c r="I48" s="41" t="s">
        <v>237</v>
      </c>
      <c r="J48" s="48" t="s">
        <v>51</v>
      </c>
      <c r="K48" s="48" t="s">
        <v>48</v>
      </c>
      <c r="L48" s="48" t="s">
        <v>48</v>
      </c>
      <c r="M48" s="48">
        <v>115</v>
      </c>
      <c r="N48" s="48">
        <v>238</v>
      </c>
      <c r="O48" s="48">
        <v>115</v>
      </c>
      <c r="P48" s="48">
        <v>238</v>
      </c>
      <c r="Q48" s="48">
        <f t="shared" si="8"/>
        <v>102</v>
      </c>
      <c r="R48" s="48">
        <f t="shared" si="5"/>
        <v>102</v>
      </c>
      <c r="S48" s="48"/>
      <c r="T48" s="44"/>
      <c r="U48" s="44">
        <v>102</v>
      </c>
      <c r="V48" s="44">
        <v>102</v>
      </c>
      <c r="W48" s="44"/>
      <c r="X48" s="44"/>
      <c r="Y48" s="44"/>
      <c r="Z48" s="44"/>
      <c r="AA48" s="38" t="s">
        <v>122</v>
      </c>
      <c r="AB48" s="44" t="s">
        <v>193</v>
      </c>
      <c r="AC48" s="44" t="s">
        <v>238</v>
      </c>
      <c r="AD48" s="93" t="s">
        <v>50</v>
      </c>
      <c r="AE48" s="94"/>
      <c r="AF48" s="95"/>
      <c r="AG48" s="117">
        <f t="shared" si="6"/>
        <v>1</v>
      </c>
      <c r="AH48" s="95"/>
    </row>
    <row r="49" s="1" customFormat="1" ht="247" customHeight="1" spans="1:34">
      <c r="A49" s="37">
        <v>40</v>
      </c>
      <c r="B49" s="37" t="s">
        <v>41</v>
      </c>
      <c r="C49" s="40" t="s">
        <v>239</v>
      </c>
      <c r="D49" s="43" t="s">
        <v>240</v>
      </c>
      <c r="E49" s="40" t="s">
        <v>228</v>
      </c>
      <c r="F49" s="41" t="s">
        <v>241</v>
      </c>
      <c r="G49" s="41">
        <v>1</v>
      </c>
      <c r="H49" s="41" t="s">
        <v>122</v>
      </c>
      <c r="I49" s="41" t="s">
        <v>242</v>
      </c>
      <c r="J49" s="48" t="s">
        <v>51</v>
      </c>
      <c r="K49" s="48" t="s">
        <v>48</v>
      </c>
      <c r="L49" s="48" t="s">
        <v>48</v>
      </c>
      <c r="M49" s="48">
        <v>96</v>
      </c>
      <c r="N49" s="48">
        <v>188</v>
      </c>
      <c r="O49" s="48">
        <v>96</v>
      </c>
      <c r="P49" s="48">
        <v>188</v>
      </c>
      <c r="Q49" s="48">
        <f t="shared" si="8"/>
        <v>84</v>
      </c>
      <c r="R49" s="48">
        <f t="shared" si="5"/>
        <v>84</v>
      </c>
      <c r="S49" s="48"/>
      <c r="T49" s="44"/>
      <c r="U49" s="44">
        <v>84</v>
      </c>
      <c r="V49" s="44">
        <v>84</v>
      </c>
      <c r="W49" s="44"/>
      <c r="X49" s="44"/>
      <c r="Y49" s="44"/>
      <c r="Z49" s="44"/>
      <c r="AA49" s="38" t="s">
        <v>122</v>
      </c>
      <c r="AB49" s="44" t="s">
        <v>193</v>
      </c>
      <c r="AC49" s="44" t="s">
        <v>238</v>
      </c>
      <c r="AD49" s="93" t="s">
        <v>50</v>
      </c>
      <c r="AE49" s="94"/>
      <c r="AF49" s="95"/>
      <c r="AG49" s="117">
        <f t="shared" si="6"/>
        <v>1</v>
      </c>
      <c r="AH49" s="95"/>
    </row>
    <row r="50" s="1" customFormat="1" ht="247" customHeight="1" spans="1:34">
      <c r="A50" s="37">
        <v>41</v>
      </c>
      <c r="B50" s="37" t="s">
        <v>41</v>
      </c>
      <c r="C50" s="40" t="s">
        <v>243</v>
      </c>
      <c r="D50" s="43" t="s">
        <v>244</v>
      </c>
      <c r="E50" s="40" t="s">
        <v>228</v>
      </c>
      <c r="F50" s="41" t="s">
        <v>245</v>
      </c>
      <c r="G50" s="41">
        <v>1</v>
      </c>
      <c r="H50" s="41" t="s">
        <v>122</v>
      </c>
      <c r="I50" s="41" t="s">
        <v>246</v>
      </c>
      <c r="J50" s="48" t="s">
        <v>51</v>
      </c>
      <c r="K50" s="48" t="s">
        <v>48</v>
      </c>
      <c r="L50" s="48" t="s">
        <v>48</v>
      </c>
      <c r="M50" s="48">
        <v>80</v>
      </c>
      <c r="N50" s="48">
        <v>177</v>
      </c>
      <c r="O50" s="48">
        <v>80</v>
      </c>
      <c r="P50" s="48">
        <v>177</v>
      </c>
      <c r="Q50" s="48">
        <f t="shared" si="8"/>
        <v>65</v>
      </c>
      <c r="R50" s="48">
        <f t="shared" si="5"/>
        <v>65</v>
      </c>
      <c r="S50" s="48">
        <v>65</v>
      </c>
      <c r="T50" s="44">
        <v>65</v>
      </c>
      <c r="U50" s="44"/>
      <c r="V50" s="44"/>
      <c r="W50" s="44"/>
      <c r="X50" s="44"/>
      <c r="Y50" s="44"/>
      <c r="Z50" s="44"/>
      <c r="AA50" s="38" t="s">
        <v>122</v>
      </c>
      <c r="AB50" s="44" t="s">
        <v>193</v>
      </c>
      <c r="AC50" s="44" t="s">
        <v>134</v>
      </c>
      <c r="AD50" s="93" t="s">
        <v>50</v>
      </c>
      <c r="AE50" s="94"/>
      <c r="AF50" s="95"/>
      <c r="AG50" s="117">
        <f t="shared" si="6"/>
        <v>1</v>
      </c>
      <c r="AH50" s="95"/>
    </row>
    <row r="51" s="1" customFormat="1" ht="247" customHeight="1" spans="1:34">
      <c r="A51" s="37">
        <v>42</v>
      </c>
      <c r="B51" s="37" t="s">
        <v>41</v>
      </c>
      <c r="C51" s="40" t="s">
        <v>247</v>
      </c>
      <c r="D51" s="43" t="s">
        <v>248</v>
      </c>
      <c r="E51" s="40" t="s">
        <v>228</v>
      </c>
      <c r="F51" s="41" t="s">
        <v>249</v>
      </c>
      <c r="G51" s="41">
        <v>1</v>
      </c>
      <c r="H51" s="41" t="s">
        <v>91</v>
      </c>
      <c r="I51" s="41" t="s">
        <v>250</v>
      </c>
      <c r="J51" s="48" t="s">
        <v>51</v>
      </c>
      <c r="K51" s="48" t="s">
        <v>48</v>
      </c>
      <c r="L51" s="48" t="s">
        <v>48</v>
      </c>
      <c r="M51" s="48">
        <v>45</v>
      </c>
      <c r="N51" s="48">
        <v>128</v>
      </c>
      <c r="O51" s="48">
        <v>45</v>
      </c>
      <c r="P51" s="48">
        <v>128</v>
      </c>
      <c r="Q51" s="48">
        <f t="shared" si="8"/>
        <v>100</v>
      </c>
      <c r="R51" s="48">
        <f t="shared" si="5"/>
        <v>0</v>
      </c>
      <c r="S51" s="48"/>
      <c r="T51" s="44"/>
      <c r="U51" s="44">
        <v>100</v>
      </c>
      <c r="V51" s="44"/>
      <c r="W51" s="44"/>
      <c r="X51" s="44"/>
      <c r="Y51" s="44"/>
      <c r="Z51" s="44"/>
      <c r="AA51" s="48" t="s">
        <v>91</v>
      </c>
      <c r="AB51" s="44" t="s">
        <v>193</v>
      </c>
      <c r="AC51" s="44" t="s">
        <v>251</v>
      </c>
      <c r="AD51" s="93"/>
      <c r="AE51" s="94"/>
      <c r="AF51" s="93" t="s">
        <v>50</v>
      </c>
      <c r="AG51" s="117">
        <f t="shared" si="6"/>
        <v>0</v>
      </c>
      <c r="AH51" s="48" t="s">
        <v>252</v>
      </c>
    </row>
    <row r="52" s="1" customFormat="1" ht="247" customHeight="1" spans="1:34">
      <c r="A52" s="37">
        <v>43</v>
      </c>
      <c r="B52" s="37" t="s">
        <v>41</v>
      </c>
      <c r="C52" s="40" t="s">
        <v>253</v>
      </c>
      <c r="D52" s="43" t="s">
        <v>254</v>
      </c>
      <c r="E52" s="40" t="s">
        <v>228</v>
      </c>
      <c r="F52" s="41" t="s">
        <v>255</v>
      </c>
      <c r="G52" s="41">
        <v>1</v>
      </c>
      <c r="H52" s="41" t="s">
        <v>66</v>
      </c>
      <c r="I52" s="41" t="s">
        <v>256</v>
      </c>
      <c r="J52" s="48" t="s">
        <v>51</v>
      </c>
      <c r="K52" s="48" t="s">
        <v>48</v>
      </c>
      <c r="L52" s="48" t="s">
        <v>48</v>
      </c>
      <c r="M52" s="48">
        <v>200</v>
      </c>
      <c r="N52" s="48">
        <v>540</v>
      </c>
      <c r="O52" s="48">
        <v>200</v>
      </c>
      <c r="P52" s="48">
        <v>540</v>
      </c>
      <c r="Q52" s="48">
        <f t="shared" si="8"/>
        <v>296</v>
      </c>
      <c r="R52" s="48">
        <f t="shared" si="5"/>
        <v>296</v>
      </c>
      <c r="S52" s="48"/>
      <c r="T52" s="44"/>
      <c r="U52" s="44">
        <v>296</v>
      </c>
      <c r="V52" s="44">
        <v>296</v>
      </c>
      <c r="W52" s="44"/>
      <c r="X52" s="44"/>
      <c r="Y52" s="44"/>
      <c r="Z52" s="44"/>
      <c r="AA52" s="41" t="s">
        <v>66</v>
      </c>
      <c r="AB52" s="44" t="s">
        <v>193</v>
      </c>
      <c r="AC52" s="44" t="s">
        <v>134</v>
      </c>
      <c r="AD52" s="93" t="s">
        <v>50</v>
      </c>
      <c r="AE52" s="94"/>
      <c r="AF52" s="95"/>
      <c r="AG52" s="117">
        <f t="shared" si="6"/>
        <v>1</v>
      </c>
      <c r="AH52" s="95"/>
    </row>
    <row r="53" s="1" customFormat="1" ht="247" customHeight="1" spans="1:34">
      <c r="A53" s="37">
        <v>44</v>
      </c>
      <c r="B53" s="37" t="s">
        <v>41</v>
      </c>
      <c r="C53" s="40" t="s">
        <v>257</v>
      </c>
      <c r="D53" s="43" t="s">
        <v>258</v>
      </c>
      <c r="E53" s="40" t="s">
        <v>228</v>
      </c>
      <c r="F53" s="41" t="s">
        <v>259</v>
      </c>
      <c r="G53" s="41">
        <v>1</v>
      </c>
      <c r="H53" s="41" t="s">
        <v>127</v>
      </c>
      <c r="I53" s="41" t="s">
        <v>260</v>
      </c>
      <c r="J53" s="48" t="s">
        <v>51</v>
      </c>
      <c r="K53" s="48" t="s">
        <v>48</v>
      </c>
      <c r="L53" s="48" t="s">
        <v>48</v>
      </c>
      <c r="M53" s="48">
        <v>60</v>
      </c>
      <c r="N53" s="48">
        <v>138</v>
      </c>
      <c r="O53" s="48">
        <v>60</v>
      </c>
      <c r="P53" s="48">
        <v>138</v>
      </c>
      <c r="Q53" s="48">
        <f t="shared" si="8"/>
        <v>100</v>
      </c>
      <c r="R53" s="48">
        <f t="shared" si="5"/>
        <v>100</v>
      </c>
      <c r="S53" s="48"/>
      <c r="T53" s="44"/>
      <c r="U53" s="44">
        <v>100</v>
      </c>
      <c r="V53" s="44">
        <v>100</v>
      </c>
      <c r="W53" s="44"/>
      <c r="X53" s="44"/>
      <c r="Y53" s="44"/>
      <c r="Z53" s="44"/>
      <c r="AA53" s="41" t="s">
        <v>127</v>
      </c>
      <c r="AB53" s="44" t="s">
        <v>193</v>
      </c>
      <c r="AC53" s="44" t="s">
        <v>134</v>
      </c>
      <c r="AD53" s="93" t="s">
        <v>50</v>
      </c>
      <c r="AE53" s="94"/>
      <c r="AF53" s="95"/>
      <c r="AG53" s="117">
        <f t="shared" si="6"/>
        <v>1</v>
      </c>
      <c r="AH53" s="95"/>
    </row>
    <row r="54" s="1" customFormat="1" ht="247" customHeight="1" spans="1:34">
      <c r="A54" s="37">
        <v>45</v>
      </c>
      <c r="B54" s="37" t="s">
        <v>261</v>
      </c>
      <c r="C54" s="40" t="s">
        <v>262</v>
      </c>
      <c r="D54" s="43" t="s">
        <v>263</v>
      </c>
      <c r="E54" s="40" t="s">
        <v>228</v>
      </c>
      <c r="F54" s="41" t="s">
        <v>259</v>
      </c>
      <c r="G54" s="41">
        <v>1</v>
      </c>
      <c r="H54" s="41" t="s">
        <v>117</v>
      </c>
      <c r="I54" s="41" t="s">
        <v>264</v>
      </c>
      <c r="J54" s="48" t="s">
        <v>48</v>
      </c>
      <c r="K54" s="48" t="s">
        <v>48</v>
      </c>
      <c r="L54" s="48" t="s">
        <v>48</v>
      </c>
      <c r="M54" s="48">
        <v>60</v>
      </c>
      <c r="N54" s="48">
        <v>138</v>
      </c>
      <c r="O54" s="48">
        <v>60</v>
      </c>
      <c r="P54" s="48">
        <v>138</v>
      </c>
      <c r="Q54" s="48">
        <f t="shared" si="8"/>
        <v>168</v>
      </c>
      <c r="R54" s="48">
        <f t="shared" si="5"/>
        <v>162</v>
      </c>
      <c r="S54" s="48">
        <v>168</v>
      </c>
      <c r="T54" s="44">
        <v>162</v>
      </c>
      <c r="U54" s="44"/>
      <c r="V54" s="44"/>
      <c r="W54" s="44"/>
      <c r="X54" s="44"/>
      <c r="Y54" s="44"/>
      <c r="Z54" s="44"/>
      <c r="AA54" s="41" t="s">
        <v>264</v>
      </c>
      <c r="AB54" s="44" t="s">
        <v>265</v>
      </c>
      <c r="AC54" s="44" t="s">
        <v>134</v>
      </c>
      <c r="AD54" s="94"/>
      <c r="AE54" s="94" t="s">
        <v>50</v>
      </c>
      <c r="AF54" s="95"/>
      <c r="AG54" s="117">
        <f t="shared" si="6"/>
        <v>0.964285714285714</v>
      </c>
      <c r="AH54" s="95"/>
    </row>
    <row r="55" s="1" customFormat="1" ht="247" customHeight="1" spans="1:34">
      <c r="A55" s="37">
        <v>46</v>
      </c>
      <c r="B55" s="37" t="s">
        <v>266</v>
      </c>
      <c r="C55" s="40" t="s">
        <v>267</v>
      </c>
      <c r="D55" s="43" t="s">
        <v>268</v>
      </c>
      <c r="E55" s="40" t="s">
        <v>228</v>
      </c>
      <c r="F55" s="41" t="s">
        <v>259</v>
      </c>
      <c r="G55" s="41">
        <v>1</v>
      </c>
      <c r="H55" s="41" t="s">
        <v>66</v>
      </c>
      <c r="I55" s="41" t="s">
        <v>269</v>
      </c>
      <c r="J55" s="48" t="s">
        <v>48</v>
      </c>
      <c r="K55" s="48" t="s">
        <v>48</v>
      </c>
      <c r="L55" s="48" t="s">
        <v>48</v>
      </c>
      <c r="M55" s="48">
        <v>60</v>
      </c>
      <c r="N55" s="48">
        <v>138</v>
      </c>
      <c r="O55" s="48">
        <v>60</v>
      </c>
      <c r="P55" s="48">
        <v>138</v>
      </c>
      <c r="Q55" s="48">
        <f t="shared" si="8"/>
        <v>70</v>
      </c>
      <c r="R55" s="48">
        <f t="shared" si="5"/>
        <v>70</v>
      </c>
      <c r="S55" s="48">
        <v>70</v>
      </c>
      <c r="T55" s="44">
        <v>70</v>
      </c>
      <c r="U55" s="44"/>
      <c r="V55" s="44"/>
      <c r="W55" s="44"/>
      <c r="X55" s="44"/>
      <c r="Y55" s="44"/>
      <c r="Z55" s="44"/>
      <c r="AA55" s="41" t="s">
        <v>66</v>
      </c>
      <c r="AB55" s="44" t="s">
        <v>270</v>
      </c>
      <c r="AC55" s="44" t="s">
        <v>134</v>
      </c>
      <c r="AD55" s="93" t="s">
        <v>50</v>
      </c>
      <c r="AE55" s="94"/>
      <c r="AF55" s="95"/>
      <c r="AG55" s="117">
        <f t="shared" si="6"/>
        <v>1</v>
      </c>
      <c r="AH55" s="95"/>
    </row>
    <row r="56" s="5" customFormat="1" ht="41" customHeight="1" spans="1:34">
      <c r="A56" s="32" t="s">
        <v>271</v>
      </c>
      <c r="B56" s="32"/>
      <c r="C56" s="33"/>
      <c r="D56" s="34"/>
      <c r="E56" s="34"/>
      <c r="F56" s="35"/>
      <c r="G56" s="36">
        <f>SUM(G57:G59)</f>
        <v>3</v>
      </c>
      <c r="H56" s="34"/>
      <c r="I56" s="34"/>
      <c r="J56" s="35"/>
      <c r="K56" s="35"/>
      <c r="L56" s="35"/>
      <c r="M56" s="35"/>
      <c r="N56" s="35"/>
      <c r="O56" s="35"/>
      <c r="P56" s="33"/>
      <c r="Q56" s="33">
        <f>SUM(Q57:Q59)</f>
        <v>225</v>
      </c>
      <c r="R56" s="33">
        <f>SUM(R57:R59)</f>
        <v>223</v>
      </c>
      <c r="S56" s="33">
        <f>SUM(S57:S59)</f>
        <v>195</v>
      </c>
      <c r="T56" s="33">
        <f>SUM(T57:T59)</f>
        <v>195</v>
      </c>
      <c r="U56" s="33">
        <f t="shared" ref="U56:Z56" si="9">SUM(U57:U59)</f>
        <v>0</v>
      </c>
      <c r="V56" s="33">
        <f t="shared" si="9"/>
        <v>0</v>
      </c>
      <c r="W56" s="33">
        <f t="shared" si="9"/>
        <v>20</v>
      </c>
      <c r="X56" s="33">
        <f t="shared" si="9"/>
        <v>20</v>
      </c>
      <c r="Y56" s="33">
        <f t="shared" si="9"/>
        <v>10</v>
      </c>
      <c r="Z56" s="70">
        <f t="shared" si="9"/>
        <v>8</v>
      </c>
      <c r="AA56" s="98"/>
      <c r="AB56" s="99"/>
      <c r="AC56" s="99"/>
      <c r="AD56" s="100"/>
      <c r="AE56" s="100"/>
      <c r="AF56" s="99"/>
      <c r="AG56" s="99"/>
      <c r="AH56" s="99"/>
    </row>
    <row r="57" s="1" customFormat="1" ht="205" customHeight="1" spans="1:34">
      <c r="A57" s="37">
        <v>47</v>
      </c>
      <c r="B57" s="37" t="s">
        <v>41</v>
      </c>
      <c r="C57" s="44" t="s">
        <v>272</v>
      </c>
      <c r="D57" s="47" t="s">
        <v>273</v>
      </c>
      <c r="E57" s="41" t="s">
        <v>207</v>
      </c>
      <c r="F57" s="41" t="s">
        <v>274</v>
      </c>
      <c r="G57" s="44">
        <v>1</v>
      </c>
      <c r="H57" s="46" t="s">
        <v>61</v>
      </c>
      <c r="I57" s="41" t="s">
        <v>138</v>
      </c>
      <c r="J57" s="48" t="s">
        <v>48</v>
      </c>
      <c r="K57" s="48" t="s">
        <v>48</v>
      </c>
      <c r="L57" s="48" t="s">
        <v>51</v>
      </c>
      <c r="M57" s="42">
        <v>40</v>
      </c>
      <c r="N57" s="42">
        <v>115</v>
      </c>
      <c r="O57" s="42">
        <v>40</v>
      </c>
      <c r="P57" s="42">
        <v>115</v>
      </c>
      <c r="Q57" s="48">
        <f>S57+U57+W57+Y57</f>
        <v>80</v>
      </c>
      <c r="R57" s="48">
        <f>T57+V57+X57+Z57</f>
        <v>78</v>
      </c>
      <c r="S57" s="41">
        <v>50</v>
      </c>
      <c r="T57" s="48">
        <v>50</v>
      </c>
      <c r="U57" s="48"/>
      <c r="V57" s="48"/>
      <c r="W57" s="48">
        <v>20</v>
      </c>
      <c r="X57" s="48">
        <v>20</v>
      </c>
      <c r="Y57" s="48">
        <v>10</v>
      </c>
      <c r="Z57" s="48">
        <v>8</v>
      </c>
      <c r="AA57" s="41" t="s">
        <v>61</v>
      </c>
      <c r="AB57" s="44" t="s">
        <v>193</v>
      </c>
      <c r="AC57" s="44" t="s">
        <v>275</v>
      </c>
      <c r="AD57" s="93"/>
      <c r="AE57" s="93" t="s">
        <v>50</v>
      </c>
      <c r="AF57" s="95"/>
      <c r="AG57" s="117">
        <f>R57/Q57</f>
        <v>0.975</v>
      </c>
      <c r="AH57" s="95"/>
    </row>
    <row r="58" s="1" customFormat="1" ht="205" customHeight="1" spans="1:34">
      <c r="A58" s="37">
        <v>48</v>
      </c>
      <c r="B58" s="37" t="s">
        <v>41</v>
      </c>
      <c r="C58" s="41" t="s">
        <v>276</v>
      </c>
      <c r="D58" s="43" t="s">
        <v>277</v>
      </c>
      <c r="E58" s="44" t="s">
        <v>207</v>
      </c>
      <c r="F58" s="41" t="s">
        <v>278</v>
      </c>
      <c r="G58" s="44">
        <v>1</v>
      </c>
      <c r="H58" s="41" t="s">
        <v>81</v>
      </c>
      <c r="I58" s="41" t="s">
        <v>279</v>
      </c>
      <c r="J58" s="48" t="s">
        <v>51</v>
      </c>
      <c r="K58" s="48" t="s">
        <v>48</v>
      </c>
      <c r="L58" s="48" t="s">
        <v>48</v>
      </c>
      <c r="M58" s="42">
        <v>110</v>
      </c>
      <c r="N58" s="42">
        <v>235</v>
      </c>
      <c r="O58" s="42">
        <v>110</v>
      </c>
      <c r="P58" s="42">
        <v>235</v>
      </c>
      <c r="Q58" s="48">
        <f t="shared" ref="Q58:Q64" si="10">S58+U58+W58+Y58</f>
        <v>40</v>
      </c>
      <c r="R58" s="48">
        <f>T58+V58+X58+Z58</f>
        <v>40</v>
      </c>
      <c r="S58" s="41">
        <v>40</v>
      </c>
      <c r="T58" s="41">
        <v>40</v>
      </c>
      <c r="U58" s="48"/>
      <c r="V58" s="48"/>
      <c r="W58" s="48"/>
      <c r="X58" s="48"/>
      <c r="Y58" s="48"/>
      <c r="Z58" s="48"/>
      <c r="AA58" s="41" t="s">
        <v>81</v>
      </c>
      <c r="AB58" s="44" t="s">
        <v>193</v>
      </c>
      <c r="AC58" s="44" t="s">
        <v>280</v>
      </c>
      <c r="AD58" s="93" t="s">
        <v>50</v>
      </c>
      <c r="AE58" s="94"/>
      <c r="AF58" s="95"/>
      <c r="AG58" s="117">
        <f>R58/Q58</f>
        <v>1</v>
      </c>
      <c r="AH58" s="95"/>
    </row>
    <row r="59" s="1" customFormat="1" ht="205" customHeight="1" spans="1:34">
      <c r="A59" s="37">
        <v>49</v>
      </c>
      <c r="B59" s="37" t="s">
        <v>41</v>
      </c>
      <c r="C59" s="41" t="s">
        <v>281</v>
      </c>
      <c r="D59" s="43" t="s">
        <v>282</v>
      </c>
      <c r="E59" s="44" t="s">
        <v>207</v>
      </c>
      <c r="F59" s="41" t="s">
        <v>283</v>
      </c>
      <c r="G59" s="44">
        <v>1</v>
      </c>
      <c r="H59" s="41" t="s">
        <v>96</v>
      </c>
      <c r="I59" s="41" t="s">
        <v>284</v>
      </c>
      <c r="J59" s="48" t="s">
        <v>51</v>
      </c>
      <c r="K59" s="48" t="s">
        <v>51</v>
      </c>
      <c r="L59" s="48" t="s">
        <v>48</v>
      </c>
      <c r="M59" s="42">
        <v>52</v>
      </c>
      <c r="N59" s="42">
        <v>148</v>
      </c>
      <c r="O59" s="42">
        <v>52</v>
      </c>
      <c r="P59" s="42">
        <v>148</v>
      </c>
      <c r="Q59" s="48">
        <f t="shared" si="10"/>
        <v>105</v>
      </c>
      <c r="R59" s="48">
        <f>T59+V59+X59+Z59</f>
        <v>105</v>
      </c>
      <c r="S59" s="41">
        <v>105</v>
      </c>
      <c r="T59" s="41">
        <v>105</v>
      </c>
      <c r="U59" s="48"/>
      <c r="V59" s="48"/>
      <c r="W59" s="48"/>
      <c r="X59" s="48"/>
      <c r="Y59" s="48"/>
      <c r="Z59" s="48"/>
      <c r="AA59" s="41" t="s">
        <v>96</v>
      </c>
      <c r="AB59" s="44" t="s">
        <v>193</v>
      </c>
      <c r="AC59" s="44" t="s">
        <v>285</v>
      </c>
      <c r="AD59" s="93" t="s">
        <v>50</v>
      </c>
      <c r="AE59" s="94"/>
      <c r="AF59" s="95"/>
      <c r="AG59" s="117">
        <f>R59/Q59</f>
        <v>1</v>
      </c>
      <c r="AH59" s="95"/>
    </row>
    <row r="60" s="5" customFormat="1" ht="41" customHeight="1" spans="1:34">
      <c r="A60" s="32" t="s">
        <v>286</v>
      </c>
      <c r="B60" s="32"/>
      <c r="C60" s="33"/>
      <c r="D60" s="34"/>
      <c r="E60" s="34"/>
      <c r="F60" s="35"/>
      <c r="G60" s="36"/>
      <c r="H60" s="34"/>
      <c r="I60" s="34"/>
      <c r="J60" s="35"/>
      <c r="K60" s="35"/>
      <c r="L60" s="35"/>
      <c r="M60" s="35"/>
      <c r="N60" s="35"/>
      <c r="O60" s="35"/>
      <c r="P60" s="33"/>
      <c r="Q60" s="33"/>
      <c r="R60" s="33"/>
      <c r="S60" s="33"/>
      <c r="T60" s="33"/>
      <c r="U60" s="33"/>
      <c r="V60" s="33"/>
      <c r="W60" s="33"/>
      <c r="X60" s="70"/>
      <c r="Y60" s="70"/>
      <c r="Z60" s="101"/>
      <c r="AA60" s="102"/>
      <c r="AB60" s="102"/>
      <c r="AC60" s="102"/>
      <c r="AD60" s="103"/>
      <c r="AE60" s="103"/>
      <c r="AF60" s="102"/>
      <c r="AG60" s="102"/>
      <c r="AH60" s="102"/>
    </row>
    <row r="61" s="5" customFormat="1" ht="41" customHeight="1" spans="1:34">
      <c r="A61" s="32" t="s">
        <v>287</v>
      </c>
      <c r="B61" s="32"/>
      <c r="C61" s="33"/>
      <c r="D61" s="34"/>
      <c r="E61" s="34"/>
      <c r="F61" s="35"/>
      <c r="G61" s="36"/>
      <c r="H61" s="34"/>
      <c r="I61" s="34"/>
      <c r="J61" s="35"/>
      <c r="K61" s="35"/>
      <c r="L61" s="35"/>
      <c r="M61" s="35"/>
      <c r="N61" s="35"/>
      <c r="O61" s="35"/>
      <c r="P61" s="33"/>
      <c r="Q61" s="33"/>
      <c r="R61" s="33"/>
      <c r="S61" s="33"/>
      <c r="T61" s="33"/>
      <c r="U61" s="33"/>
      <c r="V61" s="33"/>
      <c r="W61" s="33"/>
      <c r="X61" s="70"/>
      <c r="Y61" s="70"/>
      <c r="Z61" s="101"/>
      <c r="AA61" s="104"/>
      <c r="AB61" s="104"/>
      <c r="AC61" s="104"/>
      <c r="AD61" s="105"/>
      <c r="AE61" s="105"/>
      <c r="AF61" s="104"/>
      <c r="AG61" s="104"/>
      <c r="AH61" s="104"/>
    </row>
    <row r="62" s="5" customFormat="1" ht="41" customHeight="1" spans="1:34">
      <c r="A62" s="56" t="s">
        <v>288</v>
      </c>
      <c r="B62" s="32"/>
      <c r="C62" s="33"/>
      <c r="D62" s="34"/>
      <c r="E62" s="34"/>
      <c r="F62" s="35"/>
      <c r="G62" s="33">
        <f>SUM(G63:G64)</f>
        <v>1</v>
      </c>
      <c r="H62" s="34"/>
      <c r="I62" s="34"/>
      <c r="J62" s="35"/>
      <c r="K62" s="35"/>
      <c r="L62" s="35"/>
      <c r="M62" s="35"/>
      <c r="N62" s="35"/>
      <c r="O62" s="35"/>
      <c r="P62" s="33"/>
      <c r="Q62" s="33">
        <f>SUM(Q63:Q64)</f>
        <v>130</v>
      </c>
      <c r="R62" s="33">
        <f>SUM(R63:R64)</f>
        <v>100</v>
      </c>
      <c r="S62" s="33">
        <f>SUM(S63:S64)</f>
        <v>130</v>
      </c>
      <c r="T62" s="33">
        <f>SUM(T63:T64)</f>
        <v>100</v>
      </c>
      <c r="U62" s="33">
        <f t="shared" ref="U62:Z62" si="11">SUM(U63:U64)</f>
        <v>0</v>
      </c>
      <c r="V62" s="33">
        <f t="shared" si="11"/>
        <v>0</v>
      </c>
      <c r="W62" s="33">
        <f t="shared" si="11"/>
        <v>0</v>
      </c>
      <c r="X62" s="33">
        <f t="shared" si="11"/>
        <v>0</v>
      </c>
      <c r="Y62" s="33">
        <f t="shared" si="11"/>
        <v>0</v>
      </c>
      <c r="Z62" s="33">
        <f t="shared" si="11"/>
        <v>0</v>
      </c>
      <c r="AA62" s="104"/>
      <c r="AB62" s="104"/>
      <c r="AC62" s="104"/>
      <c r="AD62" s="105"/>
      <c r="AE62" s="105"/>
      <c r="AF62" s="104"/>
      <c r="AG62" s="104"/>
      <c r="AH62" s="104"/>
    </row>
    <row r="63" s="1" customFormat="1" ht="133" customHeight="1" spans="1:34">
      <c r="A63" s="37">
        <v>50</v>
      </c>
      <c r="B63" s="37" t="s">
        <v>41</v>
      </c>
      <c r="C63" s="57" t="s">
        <v>289</v>
      </c>
      <c r="D63" s="58" t="s">
        <v>290</v>
      </c>
      <c r="E63" s="40" t="s">
        <v>44</v>
      </c>
      <c r="F63" s="57" t="s">
        <v>291</v>
      </c>
      <c r="G63" s="41">
        <v>1</v>
      </c>
      <c r="H63" s="57" t="s">
        <v>101</v>
      </c>
      <c r="I63" s="57" t="s">
        <v>292</v>
      </c>
      <c r="J63" s="42" t="s">
        <v>51</v>
      </c>
      <c r="K63" s="42" t="s">
        <v>48</v>
      </c>
      <c r="L63" s="42" t="s">
        <v>48</v>
      </c>
      <c r="M63" s="42">
        <v>56</v>
      </c>
      <c r="N63" s="42">
        <v>123</v>
      </c>
      <c r="O63" s="42">
        <v>130</v>
      </c>
      <c r="P63" s="42">
        <v>392</v>
      </c>
      <c r="Q63" s="48">
        <f t="shared" si="10"/>
        <v>130</v>
      </c>
      <c r="R63" s="48">
        <f>T63+V63+X63+Z63</f>
        <v>100</v>
      </c>
      <c r="S63" s="41">
        <v>130</v>
      </c>
      <c r="T63" s="48">
        <v>100</v>
      </c>
      <c r="U63" s="72"/>
      <c r="V63" s="48"/>
      <c r="W63" s="48"/>
      <c r="X63" s="48"/>
      <c r="Y63" s="48"/>
      <c r="Z63" s="48"/>
      <c r="AA63" s="41" t="s">
        <v>101</v>
      </c>
      <c r="AB63" s="57" t="s">
        <v>193</v>
      </c>
      <c r="AC63" s="106" t="s">
        <v>293</v>
      </c>
      <c r="AD63" s="94"/>
      <c r="AE63" s="94" t="s">
        <v>50</v>
      </c>
      <c r="AF63" s="96"/>
      <c r="AG63" s="117">
        <f>R63/Q63</f>
        <v>0.769230769230769</v>
      </c>
      <c r="AH63" s="95"/>
    </row>
    <row r="64" s="1" customFormat="1" customHeight="1" spans="1:34">
      <c r="A64" s="37"/>
      <c r="B64" s="37"/>
      <c r="C64" s="44"/>
      <c r="D64" s="47"/>
      <c r="E64" s="37"/>
      <c r="F64" s="41"/>
      <c r="G64" s="41"/>
      <c r="H64" s="44"/>
      <c r="I64" s="44"/>
      <c r="J64" s="48"/>
      <c r="K64" s="48"/>
      <c r="L64" s="48"/>
      <c r="M64" s="48"/>
      <c r="N64" s="48"/>
      <c r="O64" s="48"/>
      <c r="P64" s="48"/>
      <c r="Q64" s="48">
        <f t="shared" si="10"/>
        <v>0</v>
      </c>
      <c r="R64" s="48">
        <f>T64+V64+X64+Z64</f>
        <v>0</v>
      </c>
      <c r="S64" s="37"/>
      <c r="T64" s="37"/>
      <c r="U64" s="41"/>
      <c r="V64" s="41"/>
      <c r="W64" s="44"/>
      <c r="X64" s="44"/>
      <c r="Y64" s="44"/>
      <c r="Z64" s="107"/>
      <c r="AA64" s="108"/>
      <c r="AB64" s="108"/>
      <c r="AC64" s="109"/>
      <c r="AD64" s="110"/>
      <c r="AE64" s="111"/>
      <c r="AF64" s="112"/>
      <c r="AG64" s="118"/>
      <c r="AH64" s="112"/>
    </row>
    <row r="65" s="5" customFormat="1" ht="41" customHeight="1" spans="1:34">
      <c r="A65" s="32" t="s">
        <v>294</v>
      </c>
      <c r="B65" s="32"/>
      <c r="C65" s="33"/>
      <c r="D65" s="34"/>
      <c r="E65" s="34"/>
      <c r="F65" s="35"/>
      <c r="G65" s="36"/>
      <c r="H65" s="34"/>
      <c r="I65" s="34"/>
      <c r="J65" s="35"/>
      <c r="K65" s="35"/>
      <c r="L65" s="35"/>
      <c r="M65" s="35"/>
      <c r="N65" s="35"/>
      <c r="O65" s="35"/>
      <c r="P65" s="33"/>
      <c r="Q65" s="33"/>
      <c r="R65" s="33"/>
      <c r="S65" s="33"/>
      <c r="T65" s="33"/>
      <c r="U65" s="33"/>
      <c r="V65" s="33"/>
      <c r="W65" s="33"/>
      <c r="X65" s="70"/>
      <c r="Y65" s="70"/>
      <c r="Z65" s="101"/>
      <c r="AA65" s="104"/>
      <c r="AB65" s="104"/>
      <c r="AC65" s="104"/>
      <c r="AD65" s="105"/>
      <c r="AE65" s="105"/>
      <c r="AF65" s="104"/>
      <c r="AG65" s="104"/>
      <c r="AH65" s="104"/>
    </row>
    <row r="66" s="4" customFormat="1" ht="30" customHeight="1" spans="1:34">
      <c r="A66" s="27" t="s">
        <v>295</v>
      </c>
      <c r="B66" s="27"/>
      <c r="C66" s="28"/>
      <c r="D66" s="29"/>
      <c r="E66" s="29"/>
      <c r="F66" s="30"/>
      <c r="G66" s="31">
        <f>G67+G76+G82+G85</f>
        <v>15</v>
      </c>
      <c r="H66" s="29"/>
      <c r="I66" s="29"/>
      <c r="J66" s="30"/>
      <c r="K66" s="30"/>
      <c r="L66" s="30"/>
      <c r="M66" s="30"/>
      <c r="N66" s="30"/>
      <c r="O66" s="30"/>
      <c r="P66" s="31"/>
      <c r="Q66" s="68">
        <f>Q67+Q76+Q82+Q85</f>
        <v>1233</v>
      </c>
      <c r="R66" s="68">
        <f>R67+R76+R82+R85</f>
        <v>1203</v>
      </c>
      <c r="S66" s="31">
        <f>S67+S76+S82+S85</f>
        <v>686</v>
      </c>
      <c r="T66" s="31">
        <f>T67+T76+T82+T85</f>
        <v>676</v>
      </c>
      <c r="U66" s="31">
        <f t="shared" ref="U66:Z66" si="12">U67+U76+U82+U85</f>
        <v>477</v>
      </c>
      <c r="V66" s="31">
        <f t="shared" si="12"/>
        <v>477</v>
      </c>
      <c r="W66" s="31">
        <f t="shared" si="12"/>
        <v>40</v>
      </c>
      <c r="X66" s="31">
        <f t="shared" si="12"/>
        <v>20</v>
      </c>
      <c r="Y66" s="31">
        <f t="shared" si="12"/>
        <v>30</v>
      </c>
      <c r="Z66" s="130">
        <f t="shared" si="12"/>
        <v>30</v>
      </c>
      <c r="AA66" s="88"/>
      <c r="AB66" s="88"/>
      <c r="AC66" s="88"/>
      <c r="AD66" s="89"/>
      <c r="AE66" s="89"/>
      <c r="AF66" s="88"/>
      <c r="AG66" s="88"/>
      <c r="AH66" s="88"/>
    </row>
    <row r="67" s="5" customFormat="1" ht="41" customHeight="1" spans="1:34">
      <c r="A67" s="32" t="s">
        <v>296</v>
      </c>
      <c r="B67" s="32"/>
      <c r="C67" s="33"/>
      <c r="D67" s="34"/>
      <c r="E67" s="34"/>
      <c r="F67" s="35"/>
      <c r="G67" s="36">
        <f>SUM(G68:G75)</f>
        <v>8</v>
      </c>
      <c r="H67" s="34"/>
      <c r="I67" s="34"/>
      <c r="J67" s="35"/>
      <c r="K67" s="35"/>
      <c r="L67" s="35"/>
      <c r="M67" s="35"/>
      <c r="N67" s="35"/>
      <c r="O67" s="35"/>
      <c r="P67" s="33"/>
      <c r="Q67" s="33">
        <f>SUM(Q68:Q75)</f>
        <v>550</v>
      </c>
      <c r="R67" s="33">
        <f>SUM(R68:R75)</f>
        <v>550</v>
      </c>
      <c r="S67" s="33">
        <f>SUM(S68:S75)</f>
        <v>223</v>
      </c>
      <c r="T67" s="33">
        <f>SUM(T68:T75)</f>
        <v>223</v>
      </c>
      <c r="U67" s="33">
        <f t="shared" ref="U67:Z67" si="13">SUM(U68:U75)</f>
        <v>327</v>
      </c>
      <c r="V67" s="33">
        <f t="shared" si="13"/>
        <v>327</v>
      </c>
      <c r="W67" s="33">
        <f t="shared" si="13"/>
        <v>0</v>
      </c>
      <c r="X67" s="33">
        <f t="shared" si="13"/>
        <v>0</v>
      </c>
      <c r="Y67" s="33">
        <f t="shared" si="13"/>
        <v>0</v>
      </c>
      <c r="Z67" s="101">
        <f t="shared" si="13"/>
        <v>0</v>
      </c>
      <c r="AA67" s="91"/>
      <c r="AB67" s="91"/>
      <c r="AC67" s="91"/>
      <c r="AD67" s="92"/>
      <c r="AE67" s="92"/>
      <c r="AF67" s="91"/>
      <c r="AG67" s="91"/>
      <c r="AH67" s="91"/>
    </row>
    <row r="68" s="1" customFormat="1" ht="207" customHeight="1" spans="1:34">
      <c r="A68" s="37">
        <v>51</v>
      </c>
      <c r="B68" s="37" t="s">
        <v>41</v>
      </c>
      <c r="C68" s="38" t="s">
        <v>297</v>
      </c>
      <c r="D68" s="49" t="s">
        <v>298</v>
      </c>
      <c r="E68" s="40" t="s">
        <v>44</v>
      </c>
      <c r="F68" s="54" t="s">
        <v>299</v>
      </c>
      <c r="G68" s="41">
        <v>1</v>
      </c>
      <c r="H68" s="42" t="s">
        <v>46</v>
      </c>
      <c r="I68" s="38" t="s">
        <v>300</v>
      </c>
      <c r="J68" s="42" t="s">
        <v>48</v>
      </c>
      <c r="K68" s="42" t="s">
        <v>48</v>
      </c>
      <c r="L68" s="42" t="s">
        <v>48</v>
      </c>
      <c r="M68" s="42">
        <v>42</v>
      </c>
      <c r="N68" s="42">
        <v>88</v>
      </c>
      <c r="O68" s="42">
        <v>42</v>
      </c>
      <c r="P68" s="42">
        <v>88</v>
      </c>
      <c r="Q68" s="48">
        <f t="shared" ref="Q68:Q75" si="14">S68+U68+W68+Y68</f>
        <v>43</v>
      </c>
      <c r="R68" s="48">
        <f t="shared" ref="R68:R75" si="15">T68+V68+X68+Z68</f>
        <v>43</v>
      </c>
      <c r="S68" s="41">
        <v>43</v>
      </c>
      <c r="T68" s="48">
        <v>43</v>
      </c>
      <c r="U68" s="48"/>
      <c r="V68" s="48"/>
      <c r="W68" s="48"/>
      <c r="X68" s="48"/>
      <c r="Y68" s="48"/>
      <c r="Z68" s="48"/>
      <c r="AA68" s="42" t="s">
        <v>46</v>
      </c>
      <c r="AB68" s="44" t="s">
        <v>193</v>
      </c>
      <c r="AC68" s="44" t="s">
        <v>301</v>
      </c>
      <c r="AD68" s="93" t="s">
        <v>50</v>
      </c>
      <c r="AE68" s="94"/>
      <c r="AF68" s="95"/>
      <c r="AG68" s="117">
        <f>R68/Q68</f>
        <v>1</v>
      </c>
      <c r="AH68" s="95"/>
    </row>
    <row r="69" s="1" customFormat="1" ht="207" customHeight="1" spans="1:34">
      <c r="A69" s="37">
        <v>52</v>
      </c>
      <c r="B69" s="37" t="s">
        <v>41</v>
      </c>
      <c r="C69" s="44" t="s">
        <v>302</v>
      </c>
      <c r="D69" s="47" t="s">
        <v>303</v>
      </c>
      <c r="E69" s="40" t="s">
        <v>44</v>
      </c>
      <c r="F69" s="44" t="s">
        <v>304</v>
      </c>
      <c r="G69" s="41">
        <v>1</v>
      </c>
      <c r="H69" s="44" t="s">
        <v>71</v>
      </c>
      <c r="I69" s="44" t="s">
        <v>305</v>
      </c>
      <c r="J69" s="42" t="s">
        <v>51</v>
      </c>
      <c r="K69" s="42" t="s">
        <v>48</v>
      </c>
      <c r="L69" s="42" t="s">
        <v>48</v>
      </c>
      <c r="M69" s="42">
        <v>44</v>
      </c>
      <c r="N69" s="42">
        <v>90</v>
      </c>
      <c r="O69" s="42">
        <v>44</v>
      </c>
      <c r="P69" s="42">
        <v>90</v>
      </c>
      <c r="Q69" s="48">
        <f t="shared" si="14"/>
        <v>60</v>
      </c>
      <c r="R69" s="48">
        <f t="shared" si="15"/>
        <v>60</v>
      </c>
      <c r="S69" s="44">
        <v>60</v>
      </c>
      <c r="T69" s="44">
        <v>60</v>
      </c>
      <c r="U69" s="44"/>
      <c r="V69" s="44"/>
      <c r="W69" s="44"/>
      <c r="X69" s="44"/>
      <c r="Y69" s="44"/>
      <c r="Z69" s="44"/>
      <c r="AA69" s="41" t="s">
        <v>71</v>
      </c>
      <c r="AB69" s="44" t="s">
        <v>193</v>
      </c>
      <c r="AC69" s="44" t="s">
        <v>306</v>
      </c>
      <c r="AD69" s="93" t="s">
        <v>50</v>
      </c>
      <c r="AE69" s="94"/>
      <c r="AF69" s="95"/>
      <c r="AG69" s="117">
        <f t="shared" ref="AG69:AG75" si="16">R69/Q69</f>
        <v>1</v>
      </c>
      <c r="AH69" s="95"/>
    </row>
    <row r="70" s="1" customFormat="1" ht="207" customHeight="1" spans="1:34">
      <c r="A70" s="37">
        <v>53</v>
      </c>
      <c r="B70" s="37" t="s">
        <v>41</v>
      </c>
      <c r="C70" s="44" t="s">
        <v>307</v>
      </c>
      <c r="D70" s="47" t="s">
        <v>308</v>
      </c>
      <c r="E70" s="40" t="s">
        <v>44</v>
      </c>
      <c r="F70" s="44" t="s">
        <v>309</v>
      </c>
      <c r="G70" s="41">
        <v>1</v>
      </c>
      <c r="H70" s="44" t="s">
        <v>71</v>
      </c>
      <c r="I70" s="44" t="s">
        <v>310</v>
      </c>
      <c r="J70" s="42" t="s">
        <v>48</v>
      </c>
      <c r="K70" s="42" t="s">
        <v>48</v>
      </c>
      <c r="L70" s="42" t="s">
        <v>48</v>
      </c>
      <c r="M70" s="42">
        <v>18</v>
      </c>
      <c r="N70" s="42">
        <v>46</v>
      </c>
      <c r="O70" s="42">
        <v>18</v>
      </c>
      <c r="P70" s="42">
        <v>46</v>
      </c>
      <c r="Q70" s="48">
        <f t="shared" si="14"/>
        <v>35</v>
      </c>
      <c r="R70" s="48">
        <f t="shared" si="15"/>
        <v>35</v>
      </c>
      <c r="S70" s="44">
        <v>35</v>
      </c>
      <c r="T70" s="44">
        <v>35</v>
      </c>
      <c r="U70" s="44"/>
      <c r="V70" s="44"/>
      <c r="W70" s="44"/>
      <c r="X70" s="44"/>
      <c r="Y70" s="44"/>
      <c r="Z70" s="44"/>
      <c r="AA70" s="41" t="s">
        <v>71</v>
      </c>
      <c r="AB70" s="44" t="s">
        <v>193</v>
      </c>
      <c r="AC70" s="44" t="s">
        <v>301</v>
      </c>
      <c r="AD70" s="93" t="s">
        <v>50</v>
      </c>
      <c r="AE70" s="94"/>
      <c r="AF70" s="95"/>
      <c r="AG70" s="117">
        <f t="shared" si="16"/>
        <v>1</v>
      </c>
      <c r="AH70" s="95"/>
    </row>
    <row r="71" s="1" customFormat="1" ht="207" customHeight="1" spans="1:34">
      <c r="A71" s="37">
        <v>54</v>
      </c>
      <c r="B71" s="37" t="s">
        <v>41</v>
      </c>
      <c r="C71" s="119" t="s">
        <v>311</v>
      </c>
      <c r="D71" s="120" t="s">
        <v>312</v>
      </c>
      <c r="E71" s="40" t="s">
        <v>44</v>
      </c>
      <c r="F71" s="121" t="s">
        <v>313</v>
      </c>
      <c r="G71" s="41">
        <v>1</v>
      </c>
      <c r="H71" s="41" t="s">
        <v>106</v>
      </c>
      <c r="I71" s="121" t="s">
        <v>314</v>
      </c>
      <c r="J71" s="42" t="s">
        <v>48</v>
      </c>
      <c r="K71" s="42" t="s">
        <v>48</v>
      </c>
      <c r="L71" s="42" t="s">
        <v>48</v>
      </c>
      <c r="M71" s="42">
        <v>46</v>
      </c>
      <c r="N71" s="42">
        <v>93</v>
      </c>
      <c r="O71" s="42">
        <v>46</v>
      </c>
      <c r="P71" s="42">
        <v>93</v>
      </c>
      <c r="Q71" s="48">
        <f t="shared" si="14"/>
        <v>180</v>
      </c>
      <c r="R71" s="48">
        <f t="shared" si="15"/>
        <v>180</v>
      </c>
      <c r="S71" s="127"/>
      <c r="T71" s="44"/>
      <c r="U71" s="44">
        <v>180</v>
      </c>
      <c r="V71" s="44">
        <v>180</v>
      </c>
      <c r="W71" s="44"/>
      <c r="X71" s="44"/>
      <c r="Y71" s="44"/>
      <c r="Z71" s="44"/>
      <c r="AA71" s="121" t="s">
        <v>106</v>
      </c>
      <c r="AB71" s="44" t="s">
        <v>193</v>
      </c>
      <c r="AC71" s="44" t="s">
        <v>315</v>
      </c>
      <c r="AD71" s="97" t="s">
        <v>50</v>
      </c>
      <c r="AE71" s="94"/>
      <c r="AF71" s="95"/>
      <c r="AG71" s="117">
        <f t="shared" si="16"/>
        <v>1</v>
      </c>
      <c r="AH71" s="95"/>
    </row>
    <row r="72" s="1" customFormat="1" ht="207" customHeight="1" spans="1:34">
      <c r="A72" s="37">
        <v>55</v>
      </c>
      <c r="B72" s="37" t="s">
        <v>41</v>
      </c>
      <c r="C72" s="119" t="s">
        <v>316</v>
      </c>
      <c r="D72" s="120" t="s">
        <v>317</v>
      </c>
      <c r="E72" s="40" t="s">
        <v>44</v>
      </c>
      <c r="F72" s="121" t="s">
        <v>318</v>
      </c>
      <c r="G72" s="41">
        <v>1</v>
      </c>
      <c r="H72" s="41" t="s">
        <v>106</v>
      </c>
      <c r="I72" s="121" t="s">
        <v>319</v>
      </c>
      <c r="J72" s="42" t="s">
        <v>48</v>
      </c>
      <c r="K72" s="42" t="s">
        <v>48</v>
      </c>
      <c r="L72" s="42" t="s">
        <v>48</v>
      </c>
      <c r="M72" s="42">
        <v>40</v>
      </c>
      <c r="N72" s="42">
        <v>84</v>
      </c>
      <c r="O72" s="42">
        <v>40</v>
      </c>
      <c r="P72" s="42">
        <v>84</v>
      </c>
      <c r="Q72" s="48">
        <f t="shared" si="14"/>
        <v>84</v>
      </c>
      <c r="R72" s="48">
        <f t="shared" si="15"/>
        <v>84</v>
      </c>
      <c r="S72" s="127"/>
      <c r="T72" s="44"/>
      <c r="U72" s="44">
        <v>84</v>
      </c>
      <c r="V72" s="44">
        <v>84</v>
      </c>
      <c r="W72" s="44"/>
      <c r="X72" s="44"/>
      <c r="Y72" s="44"/>
      <c r="Z72" s="44"/>
      <c r="AA72" s="121" t="s">
        <v>106</v>
      </c>
      <c r="AB72" s="44" t="s">
        <v>193</v>
      </c>
      <c r="AC72" s="44" t="s">
        <v>315</v>
      </c>
      <c r="AD72" s="93" t="s">
        <v>50</v>
      </c>
      <c r="AE72" s="94"/>
      <c r="AF72" s="95"/>
      <c r="AG72" s="117">
        <f t="shared" si="16"/>
        <v>1</v>
      </c>
      <c r="AH72" s="95"/>
    </row>
    <row r="73" s="1" customFormat="1" ht="207" customHeight="1" spans="1:34">
      <c r="A73" s="37">
        <v>56</v>
      </c>
      <c r="B73" s="37" t="s">
        <v>41</v>
      </c>
      <c r="C73" s="72" t="s">
        <v>320</v>
      </c>
      <c r="D73" s="47" t="s">
        <v>321</v>
      </c>
      <c r="E73" s="40" t="s">
        <v>44</v>
      </c>
      <c r="F73" s="41" t="s">
        <v>322</v>
      </c>
      <c r="G73" s="41">
        <v>1</v>
      </c>
      <c r="H73" s="41" t="s">
        <v>106</v>
      </c>
      <c r="I73" s="41" t="s">
        <v>323</v>
      </c>
      <c r="J73" s="42" t="s">
        <v>48</v>
      </c>
      <c r="K73" s="42" t="s">
        <v>48</v>
      </c>
      <c r="L73" s="42" t="s">
        <v>48</v>
      </c>
      <c r="M73" s="42">
        <v>32</v>
      </c>
      <c r="N73" s="42">
        <v>81</v>
      </c>
      <c r="O73" s="42">
        <v>32</v>
      </c>
      <c r="P73" s="42">
        <v>81</v>
      </c>
      <c r="Q73" s="48">
        <f t="shared" si="14"/>
        <v>63</v>
      </c>
      <c r="R73" s="48">
        <f t="shared" si="15"/>
        <v>63</v>
      </c>
      <c r="S73" s="40"/>
      <c r="T73" s="44"/>
      <c r="U73" s="44">
        <v>63</v>
      </c>
      <c r="V73" s="44">
        <v>63</v>
      </c>
      <c r="W73" s="44"/>
      <c r="X73" s="44"/>
      <c r="Y73" s="44"/>
      <c r="Z73" s="44"/>
      <c r="AA73" s="121" t="s">
        <v>106</v>
      </c>
      <c r="AB73" s="44" t="s">
        <v>193</v>
      </c>
      <c r="AC73" s="44" t="s">
        <v>324</v>
      </c>
      <c r="AD73" s="97" t="s">
        <v>50</v>
      </c>
      <c r="AE73" s="94"/>
      <c r="AF73" s="95"/>
      <c r="AG73" s="117">
        <f t="shared" si="16"/>
        <v>1</v>
      </c>
      <c r="AH73" s="95"/>
    </row>
    <row r="74" s="1" customFormat="1" ht="207" customHeight="1" spans="1:34">
      <c r="A74" s="37">
        <v>57</v>
      </c>
      <c r="B74" s="37" t="s">
        <v>41</v>
      </c>
      <c r="C74" s="38" t="s">
        <v>325</v>
      </c>
      <c r="D74" s="49" t="s">
        <v>326</v>
      </c>
      <c r="E74" s="40" t="s">
        <v>44</v>
      </c>
      <c r="F74" s="38" t="s">
        <v>327</v>
      </c>
      <c r="G74" s="41">
        <v>1</v>
      </c>
      <c r="H74" s="38" t="s">
        <v>122</v>
      </c>
      <c r="I74" s="38" t="s">
        <v>328</v>
      </c>
      <c r="J74" s="42" t="s">
        <v>48</v>
      </c>
      <c r="K74" s="42" t="s">
        <v>48</v>
      </c>
      <c r="L74" s="42" t="s">
        <v>48</v>
      </c>
      <c r="M74" s="42">
        <v>25</v>
      </c>
      <c r="N74" s="42">
        <v>53</v>
      </c>
      <c r="O74" s="42">
        <v>25</v>
      </c>
      <c r="P74" s="42">
        <v>53</v>
      </c>
      <c r="Q74" s="48">
        <f t="shared" si="14"/>
        <v>45</v>
      </c>
      <c r="R74" s="48">
        <f t="shared" si="15"/>
        <v>45</v>
      </c>
      <c r="S74" s="38">
        <v>45</v>
      </c>
      <c r="T74" s="44">
        <v>45</v>
      </c>
      <c r="U74" s="44"/>
      <c r="V74" s="44"/>
      <c r="W74" s="44"/>
      <c r="X74" s="44"/>
      <c r="Y74" s="44"/>
      <c r="Z74" s="44"/>
      <c r="AA74" s="38" t="s">
        <v>122</v>
      </c>
      <c r="AB74" s="44" t="s">
        <v>193</v>
      </c>
      <c r="AC74" s="44" t="s">
        <v>324</v>
      </c>
      <c r="AD74" s="93" t="s">
        <v>50</v>
      </c>
      <c r="AE74" s="94"/>
      <c r="AF74" s="95"/>
      <c r="AG74" s="117">
        <f t="shared" si="16"/>
        <v>1</v>
      </c>
      <c r="AH74" s="95"/>
    </row>
    <row r="75" s="1" customFormat="1" ht="207" customHeight="1" spans="1:34">
      <c r="A75" s="37">
        <v>58</v>
      </c>
      <c r="B75" s="37" t="s">
        <v>41</v>
      </c>
      <c r="C75" s="38" t="s">
        <v>329</v>
      </c>
      <c r="D75" s="49" t="s">
        <v>330</v>
      </c>
      <c r="E75" s="40" t="s">
        <v>44</v>
      </c>
      <c r="F75" s="44" t="s">
        <v>331</v>
      </c>
      <c r="G75" s="41">
        <v>1</v>
      </c>
      <c r="H75" s="41" t="s">
        <v>66</v>
      </c>
      <c r="I75" s="41" t="s">
        <v>332</v>
      </c>
      <c r="J75" s="42" t="s">
        <v>51</v>
      </c>
      <c r="K75" s="42" t="s">
        <v>48</v>
      </c>
      <c r="L75" s="42" t="s">
        <v>48</v>
      </c>
      <c r="M75" s="42">
        <v>40</v>
      </c>
      <c r="N75" s="42">
        <v>122</v>
      </c>
      <c r="O75" s="42">
        <v>40</v>
      </c>
      <c r="P75" s="42">
        <v>122</v>
      </c>
      <c r="Q75" s="48">
        <f t="shared" si="14"/>
        <v>40</v>
      </c>
      <c r="R75" s="48">
        <f t="shared" si="15"/>
        <v>40</v>
      </c>
      <c r="S75" s="42">
        <v>40</v>
      </c>
      <c r="T75" s="44">
        <v>40</v>
      </c>
      <c r="U75" s="44"/>
      <c r="V75" s="44"/>
      <c r="W75" s="44"/>
      <c r="X75" s="44"/>
      <c r="Y75" s="44"/>
      <c r="Z75" s="44"/>
      <c r="AA75" s="41" t="s">
        <v>66</v>
      </c>
      <c r="AB75" s="44" t="s">
        <v>193</v>
      </c>
      <c r="AC75" s="44" t="s">
        <v>333</v>
      </c>
      <c r="AD75" s="93" t="s">
        <v>50</v>
      </c>
      <c r="AE75" s="94"/>
      <c r="AF75" s="95"/>
      <c r="AG75" s="117">
        <f t="shared" si="16"/>
        <v>1</v>
      </c>
      <c r="AH75" s="95"/>
    </row>
    <row r="76" s="5" customFormat="1" ht="41" customHeight="1" spans="1:31">
      <c r="A76" s="32" t="s">
        <v>334</v>
      </c>
      <c r="B76" s="32"/>
      <c r="C76" s="33"/>
      <c r="D76" s="34"/>
      <c r="E76" s="34"/>
      <c r="F76" s="35"/>
      <c r="G76" s="36">
        <f>SUM(G77:G81)</f>
        <v>5</v>
      </c>
      <c r="H76" s="34"/>
      <c r="I76" s="34"/>
      <c r="J76" s="35"/>
      <c r="K76" s="35"/>
      <c r="L76" s="35"/>
      <c r="M76" s="35"/>
      <c r="N76" s="35"/>
      <c r="O76" s="35"/>
      <c r="P76" s="33"/>
      <c r="Q76" s="33">
        <f>SUM(Q77:Q81)</f>
        <v>433</v>
      </c>
      <c r="R76" s="33">
        <f>SUM(R77:R81)</f>
        <v>403</v>
      </c>
      <c r="S76" s="33">
        <f>SUM(S77:S81)</f>
        <v>363</v>
      </c>
      <c r="T76" s="33">
        <f>SUM(T77:T81)</f>
        <v>353</v>
      </c>
      <c r="U76" s="33">
        <f t="shared" ref="U76:Z76" si="17">SUM(U77:U81)</f>
        <v>0</v>
      </c>
      <c r="V76" s="33">
        <f t="shared" si="17"/>
        <v>0</v>
      </c>
      <c r="W76" s="33">
        <f t="shared" si="17"/>
        <v>40</v>
      </c>
      <c r="X76" s="70">
        <f t="shared" si="17"/>
        <v>20</v>
      </c>
      <c r="Y76" s="70">
        <f t="shared" si="17"/>
        <v>30</v>
      </c>
      <c r="Z76" s="70">
        <f t="shared" si="17"/>
        <v>30</v>
      </c>
      <c r="AD76" s="131"/>
      <c r="AE76" s="131"/>
    </row>
    <row r="77" s="1" customFormat="1" ht="201" customHeight="1" spans="1:34">
      <c r="A77" s="37">
        <v>59</v>
      </c>
      <c r="B77" s="37" t="s">
        <v>41</v>
      </c>
      <c r="C77" s="41" t="s">
        <v>335</v>
      </c>
      <c r="D77" s="43" t="s">
        <v>336</v>
      </c>
      <c r="E77" s="40" t="s">
        <v>44</v>
      </c>
      <c r="F77" s="41" t="s">
        <v>337</v>
      </c>
      <c r="G77" s="41">
        <v>1</v>
      </c>
      <c r="H77" s="41" t="s">
        <v>96</v>
      </c>
      <c r="I77" s="41" t="s">
        <v>338</v>
      </c>
      <c r="J77" s="42" t="s">
        <v>51</v>
      </c>
      <c r="K77" s="42" t="s">
        <v>51</v>
      </c>
      <c r="L77" s="42" t="s">
        <v>51</v>
      </c>
      <c r="M77" s="42">
        <v>45</v>
      </c>
      <c r="N77" s="42">
        <v>98</v>
      </c>
      <c r="O77" s="42">
        <v>45</v>
      </c>
      <c r="P77" s="42">
        <v>98</v>
      </c>
      <c r="Q77" s="48">
        <f t="shared" ref="Q77:Q79" si="18">S77+U77+W77+Y77</f>
        <v>88</v>
      </c>
      <c r="R77" s="48">
        <f>T77+V77+X77+Z77</f>
        <v>88</v>
      </c>
      <c r="S77" s="41">
        <v>88</v>
      </c>
      <c r="T77" s="48">
        <v>88</v>
      </c>
      <c r="U77" s="48"/>
      <c r="V77" s="48"/>
      <c r="W77" s="48"/>
      <c r="X77" s="48"/>
      <c r="Y77" s="48"/>
      <c r="Z77" s="48"/>
      <c r="AA77" s="41" t="s">
        <v>96</v>
      </c>
      <c r="AB77" s="41" t="s">
        <v>96</v>
      </c>
      <c r="AC77" s="44" t="s">
        <v>339</v>
      </c>
      <c r="AD77" s="93" t="s">
        <v>50</v>
      </c>
      <c r="AE77" s="94"/>
      <c r="AF77" s="132"/>
      <c r="AG77" s="117">
        <f>R77/Q77</f>
        <v>1</v>
      </c>
      <c r="AH77" s="95"/>
    </row>
    <row r="78" s="1" customFormat="1" ht="201" customHeight="1" spans="1:34">
      <c r="A78" s="37">
        <v>60</v>
      </c>
      <c r="B78" s="37" t="s">
        <v>41</v>
      </c>
      <c r="C78" s="41" t="s">
        <v>340</v>
      </c>
      <c r="D78" s="43" t="s">
        <v>341</v>
      </c>
      <c r="E78" s="40" t="s">
        <v>44</v>
      </c>
      <c r="F78" s="41" t="s">
        <v>342</v>
      </c>
      <c r="G78" s="41">
        <v>1</v>
      </c>
      <c r="H78" s="41" t="s">
        <v>101</v>
      </c>
      <c r="I78" s="41" t="s">
        <v>343</v>
      </c>
      <c r="J78" s="42" t="s">
        <v>51</v>
      </c>
      <c r="K78" s="42" t="s">
        <v>48</v>
      </c>
      <c r="L78" s="42" t="s">
        <v>48</v>
      </c>
      <c r="M78" s="42">
        <v>20</v>
      </c>
      <c r="N78" s="42">
        <v>60</v>
      </c>
      <c r="O78" s="42">
        <v>20</v>
      </c>
      <c r="P78" s="42">
        <v>60</v>
      </c>
      <c r="Q78" s="48">
        <f t="shared" si="18"/>
        <v>25</v>
      </c>
      <c r="R78" s="48">
        <f>T78+V78+X78+Z78</f>
        <v>25</v>
      </c>
      <c r="S78" s="48">
        <v>25</v>
      </c>
      <c r="T78" s="48">
        <v>25</v>
      </c>
      <c r="U78" s="48"/>
      <c r="V78" s="48"/>
      <c r="W78" s="48"/>
      <c r="X78" s="48"/>
      <c r="Y78" s="48"/>
      <c r="Z78" s="48"/>
      <c r="AA78" s="41" t="s">
        <v>101</v>
      </c>
      <c r="AB78" s="41" t="s">
        <v>101</v>
      </c>
      <c r="AC78" s="44" t="s">
        <v>344</v>
      </c>
      <c r="AD78" s="93" t="s">
        <v>50</v>
      </c>
      <c r="AE78" s="94"/>
      <c r="AF78" s="95"/>
      <c r="AG78" s="117">
        <f>R78/Q78</f>
        <v>1</v>
      </c>
      <c r="AH78" s="95"/>
    </row>
    <row r="79" s="1" customFormat="1" ht="224" customHeight="1" spans="1:34">
      <c r="A79" s="37">
        <v>61</v>
      </c>
      <c r="B79" s="37" t="s">
        <v>41</v>
      </c>
      <c r="C79" s="41" t="s">
        <v>345</v>
      </c>
      <c r="D79" s="43" t="s">
        <v>346</v>
      </c>
      <c r="E79" s="40" t="s">
        <v>44</v>
      </c>
      <c r="F79" s="43" t="s">
        <v>347</v>
      </c>
      <c r="G79" s="41">
        <v>1</v>
      </c>
      <c r="H79" s="41" t="s">
        <v>111</v>
      </c>
      <c r="I79" s="41" t="s">
        <v>348</v>
      </c>
      <c r="J79" s="42" t="s">
        <v>51</v>
      </c>
      <c r="K79" s="42" t="s">
        <v>48</v>
      </c>
      <c r="L79" s="42" t="s">
        <v>51</v>
      </c>
      <c r="M79" s="42">
        <v>115</v>
      </c>
      <c r="N79" s="42">
        <v>238</v>
      </c>
      <c r="O79" s="42">
        <v>115</v>
      </c>
      <c r="P79" s="42">
        <v>238</v>
      </c>
      <c r="Q79" s="48">
        <f t="shared" si="18"/>
        <v>230</v>
      </c>
      <c r="R79" s="48">
        <f>T79+V79+X79+Z79</f>
        <v>200</v>
      </c>
      <c r="S79" s="48">
        <v>210</v>
      </c>
      <c r="T79" s="48">
        <v>200</v>
      </c>
      <c r="U79" s="44"/>
      <c r="V79" s="44"/>
      <c r="W79" s="128">
        <v>20</v>
      </c>
      <c r="X79" s="48"/>
      <c r="Y79" s="48"/>
      <c r="Z79" s="48"/>
      <c r="AA79" s="41" t="s">
        <v>111</v>
      </c>
      <c r="AB79" s="41" t="s">
        <v>111</v>
      </c>
      <c r="AC79" s="44" t="s">
        <v>349</v>
      </c>
      <c r="AD79" s="94"/>
      <c r="AE79" s="94" t="s">
        <v>50</v>
      </c>
      <c r="AF79" s="95"/>
      <c r="AG79" s="117">
        <f>R79/Q79</f>
        <v>0.869565217391304</v>
      </c>
      <c r="AH79" s="95"/>
    </row>
    <row r="80" s="1" customFormat="1" ht="224" customHeight="1" spans="1:34">
      <c r="A80" s="37">
        <v>62</v>
      </c>
      <c r="B80" s="37" t="s">
        <v>41</v>
      </c>
      <c r="C80" s="40" t="s">
        <v>350</v>
      </c>
      <c r="D80" s="43" t="s">
        <v>351</v>
      </c>
      <c r="E80" s="40" t="s">
        <v>228</v>
      </c>
      <c r="F80" s="41" t="s">
        <v>352</v>
      </c>
      <c r="G80" s="41">
        <v>1</v>
      </c>
      <c r="H80" s="41" t="s">
        <v>76</v>
      </c>
      <c r="I80" s="41" t="s">
        <v>162</v>
      </c>
      <c r="J80" s="48" t="s">
        <v>51</v>
      </c>
      <c r="K80" s="48" t="s">
        <v>48</v>
      </c>
      <c r="L80" s="48" t="s">
        <v>51</v>
      </c>
      <c r="M80" s="48">
        <v>90</v>
      </c>
      <c r="N80" s="48">
        <v>188</v>
      </c>
      <c r="O80" s="48">
        <v>90</v>
      </c>
      <c r="P80" s="48">
        <v>188</v>
      </c>
      <c r="Q80" s="48">
        <f t="shared" ref="Q80:Q84" si="19">S80+U80+W80+Y80</f>
        <v>50</v>
      </c>
      <c r="R80" s="48">
        <f>T80+V80+X80+Z80</f>
        <v>50</v>
      </c>
      <c r="S80" s="48"/>
      <c r="T80" s="48"/>
      <c r="U80" s="44"/>
      <c r="V80" s="44"/>
      <c r="W80" s="128">
        <v>20</v>
      </c>
      <c r="X80" s="48">
        <v>20</v>
      </c>
      <c r="Y80" s="48">
        <v>30</v>
      </c>
      <c r="Z80" s="48">
        <v>30</v>
      </c>
      <c r="AA80" s="41" t="s">
        <v>76</v>
      </c>
      <c r="AB80" s="44" t="s">
        <v>193</v>
      </c>
      <c r="AC80" s="44" t="s">
        <v>353</v>
      </c>
      <c r="AD80" s="93" t="s">
        <v>50</v>
      </c>
      <c r="AE80" s="94"/>
      <c r="AF80" s="95"/>
      <c r="AG80" s="117">
        <f>R80/Q80</f>
        <v>1</v>
      </c>
      <c r="AH80" s="95"/>
    </row>
    <row r="81" s="1" customFormat="1" ht="224" customHeight="1" spans="1:34">
      <c r="A81" s="37">
        <v>63</v>
      </c>
      <c r="B81" s="37" t="s">
        <v>41</v>
      </c>
      <c r="C81" s="41" t="s">
        <v>354</v>
      </c>
      <c r="D81" s="43" t="s">
        <v>346</v>
      </c>
      <c r="E81" s="40" t="s">
        <v>228</v>
      </c>
      <c r="F81" s="41" t="s">
        <v>355</v>
      </c>
      <c r="G81" s="41">
        <v>1</v>
      </c>
      <c r="H81" s="41" t="s">
        <v>111</v>
      </c>
      <c r="I81" s="41" t="s">
        <v>348</v>
      </c>
      <c r="J81" s="42" t="s">
        <v>51</v>
      </c>
      <c r="K81" s="42" t="s">
        <v>48</v>
      </c>
      <c r="L81" s="42" t="s">
        <v>51</v>
      </c>
      <c r="M81" s="42">
        <v>45</v>
      </c>
      <c r="N81" s="42">
        <v>126</v>
      </c>
      <c r="O81" s="42">
        <v>45</v>
      </c>
      <c r="P81" s="42">
        <v>126</v>
      </c>
      <c r="Q81" s="48">
        <f t="shared" si="19"/>
        <v>40</v>
      </c>
      <c r="R81" s="48">
        <f>T81+V81+X81+Z81</f>
        <v>40</v>
      </c>
      <c r="S81" s="48">
        <v>40</v>
      </c>
      <c r="T81" s="48">
        <v>40</v>
      </c>
      <c r="U81" s="44"/>
      <c r="V81" s="44"/>
      <c r="W81" s="128"/>
      <c r="X81" s="48"/>
      <c r="Y81" s="48"/>
      <c r="Z81" s="48"/>
      <c r="AA81" s="41" t="s">
        <v>111</v>
      </c>
      <c r="AB81" s="41" t="s">
        <v>193</v>
      </c>
      <c r="AC81" s="44" t="s">
        <v>349</v>
      </c>
      <c r="AD81" s="93" t="s">
        <v>50</v>
      </c>
      <c r="AE81" s="94"/>
      <c r="AF81" s="95"/>
      <c r="AG81" s="117">
        <f>R81/Q81</f>
        <v>1</v>
      </c>
      <c r="AH81" s="95"/>
    </row>
    <row r="82" s="5" customFormat="1" ht="41" customHeight="1" spans="1:34">
      <c r="A82" s="32" t="s">
        <v>356</v>
      </c>
      <c r="B82" s="32"/>
      <c r="C82" s="33"/>
      <c r="D82" s="34"/>
      <c r="E82" s="34"/>
      <c r="F82" s="35"/>
      <c r="G82" s="33">
        <f>SUM(G83:G84)</f>
        <v>2</v>
      </c>
      <c r="H82" s="34"/>
      <c r="I82" s="34"/>
      <c r="J82" s="35"/>
      <c r="K82" s="35"/>
      <c r="L82" s="35"/>
      <c r="M82" s="35"/>
      <c r="N82" s="35"/>
      <c r="O82" s="35"/>
      <c r="P82" s="33"/>
      <c r="Q82" s="33">
        <f>SUM(Q83:Q84)</f>
        <v>250</v>
      </c>
      <c r="R82" s="33">
        <f>SUM(R83:R84)</f>
        <v>250</v>
      </c>
      <c r="S82" s="33">
        <f>SUM(S83:S84)</f>
        <v>100</v>
      </c>
      <c r="T82" s="33">
        <f>SUM(T83:T84)</f>
        <v>100</v>
      </c>
      <c r="U82" s="33">
        <f t="shared" ref="U82:Z82" si="20">SUM(U83:U84)</f>
        <v>150</v>
      </c>
      <c r="V82" s="33">
        <f t="shared" si="20"/>
        <v>150</v>
      </c>
      <c r="W82" s="33">
        <f t="shared" si="20"/>
        <v>0</v>
      </c>
      <c r="X82" s="33">
        <f t="shared" si="20"/>
        <v>0</v>
      </c>
      <c r="Y82" s="33">
        <f t="shared" si="20"/>
        <v>0</v>
      </c>
      <c r="Z82" s="33">
        <f t="shared" si="20"/>
        <v>0</v>
      </c>
      <c r="AA82" s="133"/>
      <c r="AB82" s="134"/>
      <c r="AC82" s="134"/>
      <c r="AD82" s="135"/>
      <c r="AE82" s="135"/>
      <c r="AF82" s="134"/>
      <c r="AG82" s="134"/>
      <c r="AH82" s="134"/>
    </row>
    <row r="83" s="1" customFormat="1" ht="228" customHeight="1" spans="1:34">
      <c r="A83" s="37">
        <v>64</v>
      </c>
      <c r="B83" s="37" t="s">
        <v>41</v>
      </c>
      <c r="C83" s="41" t="s">
        <v>357</v>
      </c>
      <c r="D83" s="43" t="s">
        <v>358</v>
      </c>
      <c r="E83" s="40" t="s">
        <v>44</v>
      </c>
      <c r="F83" s="41" t="s">
        <v>359</v>
      </c>
      <c r="G83" s="41">
        <v>1</v>
      </c>
      <c r="H83" s="41" t="s">
        <v>86</v>
      </c>
      <c r="I83" s="41" t="s">
        <v>360</v>
      </c>
      <c r="J83" s="41" t="s">
        <v>48</v>
      </c>
      <c r="K83" s="41" t="s">
        <v>48</v>
      </c>
      <c r="L83" s="41" t="s">
        <v>48</v>
      </c>
      <c r="M83" s="60">
        <v>53</v>
      </c>
      <c r="N83" s="60">
        <v>117</v>
      </c>
      <c r="O83" s="60">
        <v>65</v>
      </c>
      <c r="P83" s="48">
        <v>138</v>
      </c>
      <c r="Q83" s="48">
        <f t="shared" si="19"/>
        <v>100</v>
      </c>
      <c r="R83" s="48">
        <f>T83+V83+X83+Z83</f>
        <v>100</v>
      </c>
      <c r="S83" s="48">
        <v>100</v>
      </c>
      <c r="T83" s="48">
        <v>100</v>
      </c>
      <c r="U83" s="48"/>
      <c r="V83" s="48"/>
      <c r="W83" s="48"/>
      <c r="X83" s="48"/>
      <c r="Y83" s="48"/>
      <c r="Z83" s="48"/>
      <c r="AA83" s="41" t="s">
        <v>86</v>
      </c>
      <c r="AB83" s="41" t="s">
        <v>86</v>
      </c>
      <c r="AC83" s="44" t="s">
        <v>361</v>
      </c>
      <c r="AD83" s="93" t="s">
        <v>50</v>
      </c>
      <c r="AE83" s="94"/>
      <c r="AF83" s="95"/>
      <c r="AG83" s="117">
        <f>R83/Q83</f>
        <v>1</v>
      </c>
      <c r="AH83" s="141"/>
    </row>
    <row r="84" s="1" customFormat="1" ht="200" customHeight="1" spans="1:34">
      <c r="A84" s="37">
        <v>65</v>
      </c>
      <c r="B84" s="37" t="s">
        <v>41</v>
      </c>
      <c r="C84" s="41" t="s">
        <v>362</v>
      </c>
      <c r="D84" s="43" t="s">
        <v>363</v>
      </c>
      <c r="E84" s="40" t="s">
        <v>228</v>
      </c>
      <c r="F84" s="41" t="s">
        <v>364</v>
      </c>
      <c r="G84" s="41">
        <v>1</v>
      </c>
      <c r="H84" s="41" t="s">
        <v>71</v>
      </c>
      <c r="I84" s="41" t="s">
        <v>310</v>
      </c>
      <c r="J84" s="41" t="s">
        <v>48</v>
      </c>
      <c r="K84" s="41" t="s">
        <v>48</v>
      </c>
      <c r="L84" s="41" t="s">
        <v>48</v>
      </c>
      <c r="M84" s="60">
        <v>145</v>
      </c>
      <c r="N84" s="60">
        <v>295</v>
      </c>
      <c r="O84" s="60">
        <v>145</v>
      </c>
      <c r="P84" s="60">
        <v>295</v>
      </c>
      <c r="Q84" s="48">
        <f t="shared" si="19"/>
        <v>150</v>
      </c>
      <c r="R84" s="48">
        <f>T84+V84+X84+Z84</f>
        <v>150</v>
      </c>
      <c r="S84" s="48"/>
      <c r="T84" s="48"/>
      <c r="U84" s="48">
        <v>150</v>
      </c>
      <c r="V84" s="48">
        <v>150</v>
      </c>
      <c r="W84" s="48"/>
      <c r="X84" s="48"/>
      <c r="Y84" s="48"/>
      <c r="Z84" s="48"/>
      <c r="AA84" s="41" t="s">
        <v>71</v>
      </c>
      <c r="AB84" s="44" t="s">
        <v>193</v>
      </c>
      <c r="AC84" s="44" t="s">
        <v>365</v>
      </c>
      <c r="AD84" s="93" t="s">
        <v>50</v>
      </c>
      <c r="AE84" s="94"/>
      <c r="AF84" s="95"/>
      <c r="AG84" s="117">
        <f>R84/Q84</f>
        <v>1</v>
      </c>
      <c r="AH84" s="141"/>
    </row>
    <row r="85" s="5" customFormat="1" ht="41" customHeight="1" spans="1:34">
      <c r="A85" s="32" t="s">
        <v>366</v>
      </c>
      <c r="B85" s="32"/>
      <c r="C85" s="33"/>
      <c r="D85" s="34"/>
      <c r="E85" s="34"/>
      <c r="F85" s="35"/>
      <c r="G85" s="36"/>
      <c r="H85" s="34"/>
      <c r="I85" s="34"/>
      <c r="J85" s="35"/>
      <c r="K85" s="35"/>
      <c r="L85" s="35"/>
      <c r="M85" s="35"/>
      <c r="N85" s="35"/>
      <c r="O85" s="35"/>
      <c r="P85" s="33"/>
      <c r="Q85" s="33"/>
      <c r="R85" s="33"/>
      <c r="S85" s="33"/>
      <c r="T85" s="33"/>
      <c r="U85" s="33"/>
      <c r="V85" s="33"/>
      <c r="W85" s="33"/>
      <c r="X85" s="70"/>
      <c r="Y85" s="70"/>
      <c r="Z85" s="70"/>
      <c r="AA85" s="136"/>
      <c r="AB85" s="136"/>
      <c r="AC85" s="136"/>
      <c r="AD85" s="70"/>
      <c r="AE85" s="70"/>
      <c r="AF85" s="136"/>
      <c r="AG85" s="136"/>
      <c r="AH85" s="142"/>
    </row>
    <row r="86" s="4" customFormat="1" ht="30" customHeight="1" spans="1:34">
      <c r="A86" s="27" t="s">
        <v>367</v>
      </c>
      <c r="B86" s="27"/>
      <c r="C86" s="28"/>
      <c r="D86" s="29"/>
      <c r="E86" s="29"/>
      <c r="F86" s="30"/>
      <c r="G86" s="31">
        <f>G87+G98</f>
        <v>34</v>
      </c>
      <c r="H86" s="29"/>
      <c r="I86" s="29"/>
      <c r="J86" s="30"/>
      <c r="K86" s="30"/>
      <c r="L86" s="30"/>
      <c r="M86" s="30"/>
      <c r="N86" s="30"/>
      <c r="O86" s="30"/>
      <c r="P86" s="31"/>
      <c r="Q86" s="68">
        <f>Q87+Q98</f>
        <v>3107.2</v>
      </c>
      <c r="R86" s="68">
        <f>R87+R98</f>
        <v>3041.5</v>
      </c>
      <c r="S86" s="31">
        <f>S87+S98</f>
        <v>877.4</v>
      </c>
      <c r="T86" s="31">
        <f>T87+T98</f>
        <v>877.4</v>
      </c>
      <c r="U86" s="31">
        <f t="shared" ref="U86:Z86" si="21">U87+U98</f>
        <v>957.2</v>
      </c>
      <c r="V86" s="31">
        <f t="shared" si="21"/>
        <v>957.2</v>
      </c>
      <c r="W86" s="31">
        <f t="shared" si="21"/>
        <v>187.9</v>
      </c>
      <c r="X86" s="69">
        <f t="shared" si="21"/>
        <v>187.9</v>
      </c>
      <c r="Y86" s="69">
        <f t="shared" si="21"/>
        <v>1084.7</v>
      </c>
      <c r="Z86" s="69">
        <f t="shared" si="21"/>
        <v>1019</v>
      </c>
      <c r="AA86" s="137"/>
      <c r="AB86" s="137"/>
      <c r="AC86" s="137"/>
      <c r="AD86" s="69"/>
      <c r="AE86" s="69"/>
      <c r="AF86" s="137"/>
      <c r="AG86" s="137"/>
      <c r="AH86" s="87"/>
    </row>
    <row r="87" s="5" customFormat="1" ht="41" customHeight="1" spans="1:34">
      <c r="A87" s="32" t="s">
        <v>368</v>
      </c>
      <c r="B87" s="32"/>
      <c r="C87" s="33"/>
      <c r="D87" s="34"/>
      <c r="E87" s="34"/>
      <c r="F87" s="35"/>
      <c r="G87" s="36">
        <f>SUM(G88:G97)</f>
        <v>10</v>
      </c>
      <c r="H87" s="34"/>
      <c r="I87" s="34"/>
      <c r="J87" s="35"/>
      <c r="K87" s="35"/>
      <c r="L87" s="35"/>
      <c r="M87" s="35"/>
      <c r="N87" s="35"/>
      <c r="O87" s="35"/>
      <c r="P87" s="33"/>
      <c r="Q87" s="33">
        <f>SUM(Q88:Q97)</f>
        <v>643.6</v>
      </c>
      <c r="R87" s="33">
        <f>SUM(R88:R97)</f>
        <v>610.9</v>
      </c>
      <c r="S87" s="33">
        <f>SUM(S88:S97)</f>
        <v>150</v>
      </c>
      <c r="T87" s="33">
        <f>SUM(T88:T97)</f>
        <v>150</v>
      </c>
      <c r="U87" s="33">
        <f t="shared" ref="U87:Z87" si="22">SUM(U88:U97)</f>
        <v>205</v>
      </c>
      <c r="V87" s="33">
        <f t="shared" si="22"/>
        <v>205</v>
      </c>
      <c r="W87" s="33">
        <f t="shared" si="22"/>
        <v>60.9</v>
      </c>
      <c r="X87" s="70">
        <f t="shared" si="22"/>
        <v>60.9</v>
      </c>
      <c r="Y87" s="70">
        <f t="shared" si="22"/>
        <v>227.7</v>
      </c>
      <c r="Z87" s="70">
        <f t="shared" si="22"/>
        <v>195</v>
      </c>
      <c r="AA87" s="136"/>
      <c r="AB87" s="136"/>
      <c r="AC87" s="136"/>
      <c r="AD87" s="70"/>
      <c r="AE87" s="70"/>
      <c r="AF87" s="136"/>
      <c r="AG87" s="136"/>
      <c r="AH87" s="90"/>
    </row>
    <row r="88" s="1" customFormat="1" ht="146" customHeight="1" spans="1:34">
      <c r="A88" s="37">
        <v>66</v>
      </c>
      <c r="B88" s="37" t="s">
        <v>41</v>
      </c>
      <c r="C88" s="41" t="s">
        <v>369</v>
      </c>
      <c r="D88" s="43" t="s">
        <v>370</v>
      </c>
      <c r="E88" s="40" t="s">
        <v>44</v>
      </c>
      <c r="F88" s="41" t="s">
        <v>371</v>
      </c>
      <c r="G88" s="41">
        <v>1</v>
      </c>
      <c r="H88" s="38" t="s">
        <v>122</v>
      </c>
      <c r="I88" s="38" t="s">
        <v>209</v>
      </c>
      <c r="J88" s="42" t="s">
        <v>51</v>
      </c>
      <c r="K88" s="42" t="s">
        <v>48</v>
      </c>
      <c r="L88" s="42" t="s">
        <v>48</v>
      </c>
      <c r="M88" s="42">
        <v>171</v>
      </c>
      <c r="N88" s="42">
        <v>513</v>
      </c>
      <c r="O88" s="42">
        <v>630</v>
      </c>
      <c r="P88" s="42">
        <v>1903</v>
      </c>
      <c r="Q88" s="48">
        <f t="shared" ref="Q88:Q91" si="23">S88+U88+W88+Y88</f>
        <v>60</v>
      </c>
      <c r="R88" s="48">
        <f t="shared" ref="R88:R97" si="24">T88+V88+X88+Z88</f>
        <v>60</v>
      </c>
      <c r="S88" s="44">
        <v>60</v>
      </c>
      <c r="T88" s="129">
        <v>60</v>
      </c>
      <c r="U88" s="129"/>
      <c r="V88" s="48"/>
      <c r="W88" s="48"/>
      <c r="X88" s="48"/>
      <c r="Y88" s="48"/>
      <c r="Z88" s="48"/>
      <c r="AA88" s="38" t="s">
        <v>122</v>
      </c>
      <c r="AB88" s="57" t="s">
        <v>193</v>
      </c>
      <c r="AC88" s="106" t="s">
        <v>293</v>
      </c>
      <c r="AD88" s="93" t="s">
        <v>50</v>
      </c>
      <c r="AE88" s="94"/>
      <c r="AF88" s="95"/>
      <c r="AG88" s="117">
        <f t="shared" ref="AG88:AG97" si="25">R88/Q88</f>
        <v>1</v>
      </c>
      <c r="AH88" s="141"/>
    </row>
    <row r="89" s="1" customFormat="1" ht="146" customHeight="1" spans="1:34">
      <c r="A89" s="37">
        <v>67</v>
      </c>
      <c r="B89" s="37" t="s">
        <v>41</v>
      </c>
      <c r="C89" s="57" t="s">
        <v>372</v>
      </c>
      <c r="D89" s="58" t="s">
        <v>373</v>
      </c>
      <c r="E89" s="40" t="s">
        <v>44</v>
      </c>
      <c r="F89" s="44" t="s">
        <v>374</v>
      </c>
      <c r="G89" s="41">
        <v>1</v>
      </c>
      <c r="H89" s="41" t="s">
        <v>81</v>
      </c>
      <c r="I89" s="57" t="s">
        <v>170</v>
      </c>
      <c r="J89" s="42" t="s">
        <v>51</v>
      </c>
      <c r="K89" s="42" t="s">
        <v>48</v>
      </c>
      <c r="L89" s="42" t="s">
        <v>51</v>
      </c>
      <c r="M89" s="42">
        <v>175</v>
      </c>
      <c r="N89" s="42">
        <v>548</v>
      </c>
      <c r="O89" s="42">
        <v>210</v>
      </c>
      <c r="P89" s="42">
        <v>420</v>
      </c>
      <c r="Q89" s="48">
        <f t="shared" si="23"/>
        <v>25.9</v>
      </c>
      <c r="R89" s="48">
        <f t="shared" si="24"/>
        <v>25.9</v>
      </c>
      <c r="S89" s="44">
        <v>10</v>
      </c>
      <c r="T89" s="129">
        <v>10</v>
      </c>
      <c r="U89" s="129"/>
      <c r="V89" s="48"/>
      <c r="W89" s="72">
        <v>15.9</v>
      </c>
      <c r="X89" s="48">
        <v>15.9</v>
      </c>
      <c r="Y89" s="48"/>
      <c r="Z89" s="48"/>
      <c r="AA89" s="41" t="s">
        <v>81</v>
      </c>
      <c r="AB89" s="57" t="s">
        <v>193</v>
      </c>
      <c r="AC89" s="106" t="s">
        <v>293</v>
      </c>
      <c r="AD89" s="93" t="s">
        <v>50</v>
      </c>
      <c r="AE89" s="94"/>
      <c r="AF89" s="95"/>
      <c r="AG89" s="117">
        <f t="shared" si="25"/>
        <v>1</v>
      </c>
      <c r="AH89" s="141"/>
    </row>
    <row r="90" s="1" customFormat="1" ht="146" customHeight="1" spans="1:34">
      <c r="A90" s="37">
        <v>68</v>
      </c>
      <c r="B90" s="37" t="s">
        <v>41</v>
      </c>
      <c r="C90" s="57" t="s">
        <v>375</v>
      </c>
      <c r="D90" s="58" t="s">
        <v>376</v>
      </c>
      <c r="E90" s="40" t="s">
        <v>44</v>
      </c>
      <c r="F90" s="44" t="s">
        <v>377</v>
      </c>
      <c r="G90" s="41">
        <v>1</v>
      </c>
      <c r="H90" s="41" t="s">
        <v>81</v>
      </c>
      <c r="I90" s="38" t="s">
        <v>378</v>
      </c>
      <c r="J90" s="42" t="s">
        <v>51</v>
      </c>
      <c r="K90" s="42" t="s">
        <v>48</v>
      </c>
      <c r="L90" s="42" t="s">
        <v>51</v>
      </c>
      <c r="M90" s="42">
        <v>242</v>
      </c>
      <c r="N90" s="42">
        <v>689</v>
      </c>
      <c r="O90" s="42">
        <v>295</v>
      </c>
      <c r="P90" s="42">
        <v>826</v>
      </c>
      <c r="Q90" s="48">
        <f t="shared" si="23"/>
        <v>50</v>
      </c>
      <c r="R90" s="48">
        <f t="shared" si="24"/>
        <v>50</v>
      </c>
      <c r="S90" s="44">
        <v>20</v>
      </c>
      <c r="T90" s="129">
        <v>20</v>
      </c>
      <c r="U90" s="129"/>
      <c r="V90" s="48"/>
      <c r="W90" s="48">
        <v>20</v>
      </c>
      <c r="X90" s="48">
        <v>20</v>
      </c>
      <c r="Y90" s="48">
        <v>10</v>
      </c>
      <c r="Z90" s="48">
        <v>10</v>
      </c>
      <c r="AA90" s="41" t="s">
        <v>81</v>
      </c>
      <c r="AB90" s="57" t="s">
        <v>193</v>
      </c>
      <c r="AC90" s="106" t="s">
        <v>293</v>
      </c>
      <c r="AD90" s="93" t="s">
        <v>50</v>
      </c>
      <c r="AE90" s="94"/>
      <c r="AF90" s="95"/>
      <c r="AG90" s="117">
        <f t="shared" si="25"/>
        <v>1</v>
      </c>
      <c r="AH90" s="95"/>
    </row>
    <row r="91" s="1" customFormat="1" ht="146" customHeight="1" spans="1:34">
      <c r="A91" s="37">
        <v>69</v>
      </c>
      <c r="B91" s="37" t="s">
        <v>41</v>
      </c>
      <c r="C91" s="57" t="s">
        <v>379</v>
      </c>
      <c r="D91" s="58" t="s">
        <v>380</v>
      </c>
      <c r="E91" s="40" t="s">
        <v>44</v>
      </c>
      <c r="F91" s="58" t="s">
        <v>381</v>
      </c>
      <c r="G91" s="41">
        <v>1</v>
      </c>
      <c r="H91" s="41" t="s">
        <v>81</v>
      </c>
      <c r="I91" s="57" t="s">
        <v>279</v>
      </c>
      <c r="J91" s="42" t="s">
        <v>51</v>
      </c>
      <c r="K91" s="42" t="s">
        <v>48</v>
      </c>
      <c r="L91" s="42" t="s">
        <v>48</v>
      </c>
      <c r="M91" s="42">
        <v>156</v>
      </c>
      <c r="N91" s="42">
        <v>620</v>
      </c>
      <c r="O91" s="42">
        <v>224</v>
      </c>
      <c r="P91" s="42">
        <v>620</v>
      </c>
      <c r="Q91" s="48">
        <f t="shared" si="23"/>
        <v>60</v>
      </c>
      <c r="R91" s="48">
        <f t="shared" si="24"/>
        <v>60</v>
      </c>
      <c r="S91" s="57">
        <v>60</v>
      </c>
      <c r="T91" s="129">
        <v>60</v>
      </c>
      <c r="U91" s="129"/>
      <c r="V91" s="48"/>
      <c r="W91" s="48"/>
      <c r="X91" s="48"/>
      <c r="Y91" s="48"/>
      <c r="Z91" s="48"/>
      <c r="AA91" s="41" t="s">
        <v>81</v>
      </c>
      <c r="AB91" s="57" t="s">
        <v>193</v>
      </c>
      <c r="AC91" s="106" t="s">
        <v>293</v>
      </c>
      <c r="AD91" s="93" t="s">
        <v>50</v>
      </c>
      <c r="AE91" s="94"/>
      <c r="AF91" s="95"/>
      <c r="AG91" s="117">
        <f t="shared" si="25"/>
        <v>1</v>
      </c>
      <c r="AH91" s="95"/>
    </row>
    <row r="92" s="1" customFormat="1" ht="201" customHeight="1" spans="1:34">
      <c r="A92" s="37">
        <v>70</v>
      </c>
      <c r="B92" s="37" t="s">
        <v>41</v>
      </c>
      <c r="C92" s="122" t="s">
        <v>382</v>
      </c>
      <c r="D92" s="45" t="s">
        <v>383</v>
      </c>
      <c r="E92" s="40" t="s">
        <v>228</v>
      </c>
      <c r="F92" s="46" t="s">
        <v>384</v>
      </c>
      <c r="G92" s="41">
        <v>1</v>
      </c>
      <c r="H92" s="46" t="s">
        <v>385</v>
      </c>
      <c r="I92" s="46" t="s">
        <v>66</v>
      </c>
      <c r="J92" s="42" t="s">
        <v>48</v>
      </c>
      <c r="K92" s="42" t="s">
        <v>48</v>
      </c>
      <c r="L92" s="42" t="s">
        <v>48</v>
      </c>
      <c r="M92" s="42">
        <v>750</v>
      </c>
      <c r="N92" s="42">
        <v>2105</v>
      </c>
      <c r="O92" s="42">
        <v>2200</v>
      </c>
      <c r="P92" s="42">
        <v>4280</v>
      </c>
      <c r="Q92" s="48">
        <f t="shared" ref="Q92:Q98" si="26">S92+U92+W92+Y92</f>
        <v>182.7</v>
      </c>
      <c r="R92" s="48">
        <f t="shared" si="24"/>
        <v>150</v>
      </c>
      <c r="S92" s="57"/>
      <c r="T92" s="129"/>
      <c r="U92" s="129"/>
      <c r="V92" s="48"/>
      <c r="W92" s="48"/>
      <c r="X92" s="48"/>
      <c r="Y92" s="48">
        <v>182.7</v>
      </c>
      <c r="Z92" s="48">
        <v>150</v>
      </c>
      <c r="AA92" s="44" t="s">
        <v>386</v>
      </c>
      <c r="AB92" s="57" t="s">
        <v>193</v>
      </c>
      <c r="AC92" s="106" t="s">
        <v>293</v>
      </c>
      <c r="AD92" s="97"/>
      <c r="AE92" s="97" t="s">
        <v>50</v>
      </c>
      <c r="AF92" s="93"/>
      <c r="AG92" s="117">
        <f t="shared" si="25"/>
        <v>0.821018062397373</v>
      </c>
      <c r="AH92" s="95"/>
    </row>
    <row r="93" s="1" customFormat="1" ht="146" customHeight="1" spans="1:34">
      <c r="A93" s="37">
        <v>71</v>
      </c>
      <c r="B93" s="37" t="s">
        <v>41</v>
      </c>
      <c r="C93" s="122" t="s">
        <v>387</v>
      </c>
      <c r="D93" s="45" t="s">
        <v>388</v>
      </c>
      <c r="E93" s="40" t="s">
        <v>228</v>
      </c>
      <c r="F93" s="46" t="s">
        <v>389</v>
      </c>
      <c r="G93" s="41">
        <v>1</v>
      </c>
      <c r="H93" s="46" t="s">
        <v>56</v>
      </c>
      <c r="I93" s="46" t="s">
        <v>390</v>
      </c>
      <c r="J93" s="42" t="s">
        <v>48</v>
      </c>
      <c r="K93" s="42" t="s">
        <v>48</v>
      </c>
      <c r="L93" s="42" t="s">
        <v>48</v>
      </c>
      <c r="M93" s="42">
        <v>43</v>
      </c>
      <c r="N93" s="42">
        <v>129</v>
      </c>
      <c r="O93" s="42">
        <v>1056</v>
      </c>
      <c r="P93" s="42">
        <v>2750</v>
      </c>
      <c r="Q93" s="48">
        <f t="shared" si="26"/>
        <v>80</v>
      </c>
      <c r="R93" s="48">
        <f t="shared" si="24"/>
        <v>80</v>
      </c>
      <c r="S93" s="57"/>
      <c r="T93" s="129"/>
      <c r="U93" s="129">
        <v>80</v>
      </c>
      <c r="V93" s="48">
        <v>80</v>
      </c>
      <c r="W93" s="48"/>
      <c r="X93" s="48"/>
      <c r="Y93" s="48"/>
      <c r="Z93" s="48"/>
      <c r="AA93" s="46" t="s">
        <v>56</v>
      </c>
      <c r="AB93" s="57" t="s">
        <v>193</v>
      </c>
      <c r="AC93" s="106" t="s">
        <v>293</v>
      </c>
      <c r="AD93" s="93" t="s">
        <v>50</v>
      </c>
      <c r="AE93" s="110"/>
      <c r="AF93" s="95"/>
      <c r="AG93" s="117">
        <f t="shared" si="25"/>
        <v>1</v>
      </c>
      <c r="AH93" s="95"/>
    </row>
    <row r="94" s="1" customFormat="1" ht="146" customHeight="1" spans="1:34">
      <c r="A94" s="37">
        <v>72</v>
      </c>
      <c r="B94" s="37" t="s">
        <v>41</v>
      </c>
      <c r="C94" s="72" t="s">
        <v>391</v>
      </c>
      <c r="D94" s="123" t="s">
        <v>392</v>
      </c>
      <c r="E94" s="40" t="s">
        <v>228</v>
      </c>
      <c r="F94" s="44" t="s">
        <v>393</v>
      </c>
      <c r="G94" s="41">
        <v>1</v>
      </c>
      <c r="H94" s="44" t="s">
        <v>76</v>
      </c>
      <c r="I94" s="44" t="s">
        <v>394</v>
      </c>
      <c r="J94" s="42" t="s">
        <v>51</v>
      </c>
      <c r="K94" s="42" t="s">
        <v>48</v>
      </c>
      <c r="L94" s="42" t="s">
        <v>51</v>
      </c>
      <c r="M94" s="42">
        <v>990</v>
      </c>
      <c r="N94" s="42">
        <v>2951</v>
      </c>
      <c r="O94" s="42">
        <v>65</v>
      </c>
      <c r="P94" s="42">
        <v>136</v>
      </c>
      <c r="Q94" s="48">
        <f t="shared" si="26"/>
        <v>30</v>
      </c>
      <c r="R94" s="48">
        <f t="shared" si="24"/>
        <v>30</v>
      </c>
      <c r="S94" s="57"/>
      <c r="T94" s="129"/>
      <c r="U94" s="129"/>
      <c r="V94" s="48"/>
      <c r="W94" s="48">
        <v>25</v>
      </c>
      <c r="X94" s="48">
        <v>25</v>
      </c>
      <c r="Y94" s="48">
        <v>5</v>
      </c>
      <c r="Z94" s="48">
        <v>5</v>
      </c>
      <c r="AA94" s="41" t="s">
        <v>76</v>
      </c>
      <c r="AB94" s="57" t="s">
        <v>193</v>
      </c>
      <c r="AC94" s="106" t="s">
        <v>293</v>
      </c>
      <c r="AD94" s="97" t="s">
        <v>50</v>
      </c>
      <c r="AE94" s="94"/>
      <c r="AF94" s="95"/>
      <c r="AG94" s="117">
        <f t="shared" si="25"/>
        <v>1</v>
      </c>
      <c r="AH94" s="95"/>
    </row>
    <row r="95" s="1" customFormat="1" ht="146" customHeight="1" spans="1:34">
      <c r="A95" s="37">
        <v>73</v>
      </c>
      <c r="B95" s="37" t="s">
        <v>41</v>
      </c>
      <c r="C95" s="72" t="s">
        <v>395</v>
      </c>
      <c r="D95" s="47" t="s">
        <v>396</v>
      </c>
      <c r="E95" s="40" t="s">
        <v>228</v>
      </c>
      <c r="F95" s="44" t="s">
        <v>397</v>
      </c>
      <c r="G95" s="41">
        <v>1</v>
      </c>
      <c r="H95" s="44" t="s">
        <v>76</v>
      </c>
      <c r="I95" s="44" t="s">
        <v>398</v>
      </c>
      <c r="J95" s="42" t="s">
        <v>51</v>
      </c>
      <c r="K95" s="42" t="s">
        <v>48</v>
      </c>
      <c r="L95" s="42" t="s">
        <v>48</v>
      </c>
      <c r="M95" s="42">
        <v>55</v>
      </c>
      <c r="N95" s="42">
        <v>112</v>
      </c>
      <c r="O95" s="42">
        <v>150</v>
      </c>
      <c r="P95" s="42">
        <v>382</v>
      </c>
      <c r="Q95" s="48">
        <f t="shared" si="26"/>
        <v>25</v>
      </c>
      <c r="R95" s="48">
        <f t="shared" si="24"/>
        <v>25</v>
      </c>
      <c r="S95" s="57"/>
      <c r="T95" s="129"/>
      <c r="U95" s="129">
        <v>25</v>
      </c>
      <c r="V95" s="48">
        <v>25</v>
      </c>
      <c r="W95" s="48"/>
      <c r="X95" s="48"/>
      <c r="Y95" s="48"/>
      <c r="Z95" s="48"/>
      <c r="AA95" s="41" t="s">
        <v>76</v>
      </c>
      <c r="AB95" s="57" t="s">
        <v>193</v>
      </c>
      <c r="AC95" s="106" t="s">
        <v>293</v>
      </c>
      <c r="AD95" s="97" t="s">
        <v>50</v>
      </c>
      <c r="AE95" s="94"/>
      <c r="AF95" s="95"/>
      <c r="AG95" s="117">
        <f t="shared" si="25"/>
        <v>1</v>
      </c>
      <c r="AH95" s="95"/>
    </row>
    <row r="96" s="1" customFormat="1" ht="165" customHeight="1" spans="1:34">
      <c r="A96" s="37">
        <v>74</v>
      </c>
      <c r="B96" s="37" t="s">
        <v>41</v>
      </c>
      <c r="C96" s="40" t="s">
        <v>399</v>
      </c>
      <c r="D96" s="43" t="s">
        <v>400</v>
      </c>
      <c r="E96" s="40" t="s">
        <v>228</v>
      </c>
      <c r="F96" s="41" t="s">
        <v>401</v>
      </c>
      <c r="G96" s="41">
        <v>1</v>
      </c>
      <c r="H96" s="41" t="s">
        <v>86</v>
      </c>
      <c r="I96" s="41" t="s">
        <v>402</v>
      </c>
      <c r="J96" s="42" t="s">
        <v>48</v>
      </c>
      <c r="K96" s="42" t="s">
        <v>48</v>
      </c>
      <c r="L96" s="42" t="s">
        <v>48</v>
      </c>
      <c r="M96" s="42">
        <v>31</v>
      </c>
      <c r="N96" s="42">
        <v>65</v>
      </c>
      <c r="O96" s="42">
        <v>752</v>
      </c>
      <c r="P96" s="42">
        <v>1663</v>
      </c>
      <c r="Q96" s="48">
        <f t="shared" si="26"/>
        <v>100</v>
      </c>
      <c r="R96" s="48">
        <f t="shared" si="24"/>
        <v>100</v>
      </c>
      <c r="S96" s="57"/>
      <c r="T96" s="129"/>
      <c r="U96" s="129">
        <v>100</v>
      </c>
      <c r="V96" s="48">
        <v>100</v>
      </c>
      <c r="W96" s="48"/>
      <c r="X96" s="48"/>
      <c r="Y96" s="48"/>
      <c r="Z96" s="48"/>
      <c r="AA96" s="41" t="s">
        <v>86</v>
      </c>
      <c r="AB96" s="57" t="s">
        <v>193</v>
      </c>
      <c r="AC96" s="106" t="s">
        <v>293</v>
      </c>
      <c r="AD96" s="97" t="s">
        <v>50</v>
      </c>
      <c r="AE96" s="94"/>
      <c r="AF96" s="95"/>
      <c r="AG96" s="117">
        <f t="shared" si="25"/>
        <v>1</v>
      </c>
      <c r="AH96" s="95"/>
    </row>
    <row r="97" s="1" customFormat="1" ht="146" customHeight="1" spans="1:34">
      <c r="A97" s="37">
        <v>75</v>
      </c>
      <c r="B97" s="37" t="s">
        <v>41</v>
      </c>
      <c r="C97" s="72" t="s">
        <v>403</v>
      </c>
      <c r="D97" s="47" t="s">
        <v>404</v>
      </c>
      <c r="E97" s="40" t="s">
        <v>228</v>
      </c>
      <c r="F97" s="37" t="s">
        <v>405</v>
      </c>
      <c r="G97" s="41">
        <v>1</v>
      </c>
      <c r="H97" s="41" t="s">
        <v>127</v>
      </c>
      <c r="I97" s="44" t="s">
        <v>406</v>
      </c>
      <c r="J97" s="42" t="s">
        <v>48</v>
      </c>
      <c r="K97" s="42" t="s">
        <v>48</v>
      </c>
      <c r="L97" s="42" t="s">
        <v>48</v>
      </c>
      <c r="M97" s="42">
        <v>45</v>
      </c>
      <c r="N97" s="42">
        <v>139</v>
      </c>
      <c r="O97" s="42">
        <v>506</v>
      </c>
      <c r="P97" s="42">
        <v>1564</v>
      </c>
      <c r="Q97" s="48">
        <f t="shared" si="26"/>
        <v>30</v>
      </c>
      <c r="R97" s="48">
        <f t="shared" si="24"/>
        <v>30</v>
      </c>
      <c r="S97" s="57"/>
      <c r="T97" s="129"/>
      <c r="U97" s="129"/>
      <c r="V97" s="48"/>
      <c r="W97" s="48"/>
      <c r="X97" s="48"/>
      <c r="Y97" s="48">
        <v>30</v>
      </c>
      <c r="Z97" s="48">
        <v>30</v>
      </c>
      <c r="AA97" s="41" t="s">
        <v>127</v>
      </c>
      <c r="AB97" s="57" t="s">
        <v>193</v>
      </c>
      <c r="AC97" s="106" t="s">
        <v>293</v>
      </c>
      <c r="AD97" s="97" t="s">
        <v>50</v>
      </c>
      <c r="AE97" s="94"/>
      <c r="AF97" s="95"/>
      <c r="AG97" s="117">
        <f t="shared" si="25"/>
        <v>1</v>
      </c>
      <c r="AH97" s="132"/>
    </row>
    <row r="98" s="5" customFormat="1" ht="41" customHeight="1" spans="1:34">
      <c r="A98" s="32" t="s">
        <v>407</v>
      </c>
      <c r="B98" s="32"/>
      <c r="C98" s="33"/>
      <c r="D98" s="34"/>
      <c r="E98" s="34"/>
      <c r="F98" s="35"/>
      <c r="G98" s="36">
        <f>SUM(G99:G122)</f>
        <v>24</v>
      </c>
      <c r="H98" s="34"/>
      <c r="I98" s="34"/>
      <c r="J98" s="35"/>
      <c r="K98" s="35"/>
      <c r="L98" s="35"/>
      <c r="M98" s="35"/>
      <c r="N98" s="35"/>
      <c r="O98" s="35"/>
      <c r="P98" s="33"/>
      <c r="Q98" s="33">
        <f>SUM(Q99:Q122)</f>
        <v>2463.6</v>
      </c>
      <c r="R98" s="33">
        <f>SUM(R99:R122)</f>
        <v>2430.6</v>
      </c>
      <c r="S98" s="33">
        <f>SUM(S99:S122)</f>
        <v>727.4</v>
      </c>
      <c r="T98" s="33">
        <f>SUM(T99:T122)</f>
        <v>727.4</v>
      </c>
      <c r="U98" s="33">
        <f t="shared" ref="U98:Z98" si="27">SUM(U99:U122)</f>
        <v>752.2</v>
      </c>
      <c r="V98" s="33">
        <f t="shared" si="27"/>
        <v>752.2</v>
      </c>
      <c r="W98" s="33">
        <f t="shared" si="27"/>
        <v>127</v>
      </c>
      <c r="X98" s="70">
        <f t="shared" si="27"/>
        <v>127</v>
      </c>
      <c r="Y98" s="70">
        <f t="shared" si="27"/>
        <v>857</v>
      </c>
      <c r="Z98" s="70">
        <f t="shared" si="27"/>
        <v>824</v>
      </c>
      <c r="AA98" s="98"/>
      <c r="AB98" s="99"/>
      <c r="AC98" s="99"/>
      <c r="AD98" s="100"/>
      <c r="AE98" s="100"/>
      <c r="AF98" s="99"/>
      <c r="AG98" s="99"/>
      <c r="AH98" s="99"/>
    </row>
    <row r="99" s="1" customFormat="1" ht="133" customHeight="1" spans="1:34">
      <c r="A99" s="37">
        <v>76</v>
      </c>
      <c r="B99" s="37" t="s">
        <v>41</v>
      </c>
      <c r="C99" s="44" t="s">
        <v>408</v>
      </c>
      <c r="D99" s="47" t="s">
        <v>409</v>
      </c>
      <c r="E99" s="38" t="s">
        <v>54</v>
      </c>
      <c r="F99" s="54" t="s">
        <v>410</v>
      </c>
      <c r="G99" s="41">
        <v>1</v>
      </c>
      <c r="H99" s="41" t="s">
        <v>91</v>
      </c>
      <c r="I99" s="41" t="s">
        <v>411</v>
      </c>
      <c r="J99" s="42" t="s">
        <v>51</v>
      </c>
      <c r="K99" s="42" t="s">
        <v>48</v>
      </c>
      <c r="L99" s="42" t="s">
        <v>48</v>
      </c>
      <c r="M99" s="42">
        <v>63</v>
      </c>
      <c r="N99" s="42">
        <v>114</v>
      </c>
      <c r="O99" s="42">
        <v>1651</v>
      </c>
      <c r="P99" s="42">
        <v>5103</v>
      </c>
      <c r="Q99" s="48">
        <f t="shared" ref="Q99:Q109" si="28">S99+U99+W99+Y99</f>
        <v>21.4</v>
      </c>
      <c r="R99" s="48">
        <f t="shared" ref="R99:R122" si="29">T99+V99+X99+Z99</f>
        <v>21.4</v>
      </c>
      <c r="S99" s="57">
        <v>21.4</v>
      </c>
      <c r="T99" s="48">
        <v>21.4</v>
      </c>
      <c r="U99" s="72"/>
      <c r="V99" s="48"/>
      <c r="W99" s="48"/>
      <c r="X99" s="48"/>
      <c r="Y99" s="48"/>
      <c r="Z99" s="48"/>
      <c r="AA99" s="48" t="s">
        <v>91</v>
      </c>
      <c r="AB99" s="57" t="s">
        <v>193</v>
      </c>
      <c r="AC99" s="106" t="s">
        <v>293</v>
      </c>
      <c r="AD99" s="93" t="s">
        <v>50</v>
      </c>
      <c r="AE99" s="94"/>
      <c r="AF99" s="96"/>
      <c r="AG99" s="117">
        <f t="shared" ref="AG99:AG122" si="30">R99/Q99</f>
        <v>1</v>
      </c>
      <c r="AH99" s="95"/>
    </row>
    <row r="100" s="1" customFormat="1" ht="133" customHeight="1" spans="1:34">
      <c r="A100" s="37">
        <v>77</v>
      </c>
      <c r="B100" s="37" t="s">
        <v>41</v>
      </c>
      <c r="C100" s="41" t="s">
        <v>412</v>
      </c>
      <c r="D100" s="47" t="s">
        <v>413</v>
      </c>
      <c r="E100" s="38" t="s">
        <v>54</v>
      </c>
      <c r="F100" s="44" t="s">
        <v>414</v>
      </c>
      <c r="G100" s="41">
        <v>1</v>
      </c>
      <c r="H100" s="41" t="s">
        <v>106</v>
      </c>
      <c r="I100" s="44" t="s">
        <v>314</v>
      </c>
      <c r="J100" s="42" t="s">
        <v>51</v>
      </c>
      <c r="K100" s="42" t="s">
        <v>48</v>
      </c>
      <c r="L100" s="42" t="s">
        <v>48</v>
      </c>
      <c r="M100" s="42">
        <v>15</v>
      </c>
      <c r="N100" s="42">
        <v>53</v>
      </c>
      <c r="O100" s="42">
        <v>290</v>
      </c>
      <c r="P100" s="42">
        <v>1020</v>
      </c>
      <c r="Q100" s="48">
        <f t="shared" si="28"/>
        <v>78</v>
      </c>
      <c r="R100" s="48">
        <f t="shared" si="29"/>
        <v>78</v>
      </c>
      <c r="S100" s="57">
        <v>78</v>
      </c>
      <c r="T100" s="48">
        <v>78</v>
      </c>
      <c r="U100" s="72"/>
      <c r="V100" s="48"/>
      <c r="W100" s="48"/>
      <c r="X100" s="48"/>
      <c r="Y100" s="48"/>
      <c r="Z100" s="48"/>
      <c r="AA100" s="41" t="s">
        <v>106</v>
      </c>
      <c r="AB100" s="57" t="s">
        <v>193</v>
      </c>
      <c r="AC100" s="106" t="s">
        <v>293</v>
      </c>
      <c r="AD100" s="93" t="s">
        <v>50</v>
      </c>
      <c r="AE100" s="96"/>
      <c r="AF100" s="96"/>
      <c r="AG100" s="117">
        <f t="shared" si="30"/>
        <v>1</v>
      </c>
      <c r="AH100" s="95"/>
    </row>
    <row r="101" s="1" customFormat="1" ht="133" customHeight="1" spans="1:34">
      <c r="A101" s="37">
        <v>78</v>
      </c>
      <c r="B101" s="37" t="s">
        <v>41</v>
      </c>
      <c r="C101" s="57" t="s">
        <v>415</v>
      </c>
      <c r="D101" s="47" t="s">
        <v>416</v>
      </c>
      <c r="E101" s="40" t="s">
        <v>44</v>
      </c>
      <c r="F101" s="44" t="s">
        <v>417</v>
      </c>
      <c r="G101" s="41">
        <v>1</v>
      </c>
      <c r="H101" s="46" t="s">
        <v>61</v>
      </c>
      <c r="I101" s="41" t="s">
        <v>418</v>
      </c>
      <c r="J101" s="42" t="s">
        <v>51</v>
      </c>
      <c r="K101" s="42" t="s">
        <v>48</v>
      </c>
      <c r="L101" s="42" t="s">
        <v>48</v>
      </c>
      <c r="M101" s="42">
        <v>11</v>
      </c>
      <c r="N101" s="42">
        <v>24</v>
      </c>
      <c r="O101" s="42">
        <v>85</v>
      </c>
      <c r="P101" s="42">
        <v>207</v>
      </c>
      <c r="Q101" s="48">
        <f t="shared" si="28"/>
        <v>120</v>
      </c>
      <c r="R101" s="48">
        <f t="shared" si="29"/>
        <v>120</v>
      </c>
      <c r="S101" s="57"/>
      <c r="T101" s="48"/>
      <c r="U101" s="128">
        <v>120</v>
      </c>
      <c r="V101" s="48">
        <v>120</v>
      </c>
      <c r="W101" s="48"/>
      <c r="X101" s="48"/>
      <c r="Y101" s="48"/>
      <c r="Z101" s="48"/>
      <c r="AA101" s="41" t="s">
        <v>61</v>
      </c>
      <c r="AB101" s="57" t="s">
        <v>193</v>
      </c>
      <c r="AC101" s="106" t="s">
        <v>293</v>
      </c>
      <c r="AD101" s="97" t="s">
        <v>50</v>
      </c>
      <c r="AE101" s="94"/>
      <c r="AF101" s="96"/>
      <c r="AG101" s="117">
        <f t="shared" si="30"/>
        <v>1</v>
      </c>
      <c r="AH101" s="95"/>
    </row>
    <row r="102" s="1" customFormat="1" ht="133" customHeight="1" spans="1:34">
      <c r="A102" s="37">
        <v>79</v>
      </c>
      <c r="B102" s="37" t="s">
        <v>41</v>
      </c>
      <c r="C102" s="57" t="s">
        <v>419</v>
      </c>
      <c r="D102" s="47" t="s">
        <v>420</v>
      </c>
      <c r="E102" s="40" t="s">
        <v>44</v>
      </c>
      <c r="F102" s="44" t="s">
        <v>421</v>
      </c>
      <c r="G102" s="41">
        <v>1</v>
      </c>
      <c r="H102" s="46" t="s">
        <v>61</v>
      </c>
      <c r="I102" s="44" t="s">
        <v>422</v>
      </c>
      <c r="J102" s="42" t="s">
        <v>51</v>
      </c>
      <c r="K102" s="42" t="s">
        <v>48</v>
      </c>
      <c r="L102" s="42" t="s">
        <v>48</v>
      </c>
      <c r="M102" s="42">
        <v>47</v>
      </c>
      <c r="N102" s="42">
        <v>120</v>
      </c>
      <c r="O102" s="42">
        <v>144</v>
      </c>
      <c r="P102" s="42">
        <v>452</v>
      </c>
      <c r="Q102" s="48">
        <f t="shared" si="28"/>
        <v>147.4</v>
      </c>
      <c r="R102" s="48">
        <f t="shared" si="29"/>
        <v>147.4</v>
      </c>
      <c r="S102" s="57"/>
      <c r="T102" s="48"/>
      <c r="U102" s="128">
        <v>147.4</v>
      </c>
      <c r="V102" s="48">
        <v>147.4</v>
      </c>
      <c r="W102" s="48"/>
      <c r="X102" s="48"/>
      <c r="Y102" s="48"/>
      <c r="Z102" s="48"/>
      <c r="AA102" s="41" t="s">
        <v>61</v>
      </c>
      <c r="AB102" s="57" t="s">
        <v>193</v>
      </c>
      <c r="AC102" s="106" t="s">
        <v>293</v>
      </c>
      <c r="AD102" s="97" t="s">
        <v>50</v>
      </c>
      <c r="AE102" s="94"/>
      <c r="AF102" s="96"/>
      <c r="AG102" s="117">
        <f t="shared" si="30"/>
        <v>1</v>
      </c>
      <c r="AH102" s="95"/>
    </row>
    <row r="103" s="1" customFormat="1" ht="133" customHeight="1" spans="1:34">
      <c r="A103" s="37">
        <v>80</v>
      </c>
      <c r="B103" s="37" t="s">
        <v>41</v>
      </c>
      <c r="C103" s="57" t="s">
        <v>423</v>
      </c>
      <c r="D103" s="58" t="s">
        <v>424</v>
      </c>
      <c r="E103" s="38" t="s">
        <v>207</v>
      </c>
      <c r="F103" s="37" t="s">
        <v>425</v>
      </c>
      <c r="G103" s="41">
        <v>1</v>
      </c>
      <c r="H103" s="41" t="s">
        <v>111</v>
      </c>
      <c r="I103" s="37" t="s">
        <v>426</v>
      </c>
      <c r="J103" s="42" t="s">
        <v>51</v>
      </c>
      <c r="K103" s="42" t="s">
        <v>48</v>
      </c>
      <c r="L103" s="42" t="s">
        <v>48</v>
      </c>
      <c r="M103" s="42">
        <v>20</v>
      </c>
      <c r="N103" s="42">
        <v>48</v>
      </c>
      <c r="O103" s="42">
        <v>70</v>
      </c>
      <c r="P103" s="42">
        <v>210</v>
      </c>
      <c r="Q103" s="48">
        <f t="shared" si="28"/>
        <v>182</v>
      </c>
      <c r="R103" s="48">
        <f t="shared" si="29"/>
        <v>182</v>
      </c>
      <c r="S103" s="57"/>
      <c r="T103" s="48"/>
      <c r="U103" s="128">
        <v>182</v>
      </c>
      <c r="V103" s="48">
        <v>182</v>
      </c>
      <c r="W103" s="48"/>
      <c r="X103" s="48"/>
      <c r="Y103" s="48"/>
      <c r="Z103" s="48"/>
      <c r="AA103" s="41" t="s">
        <v>111</v>
      </c>
      <c r="AB103" s="57" t="s">
        <v>193</v>
      </c>
      <c r="AC103" s="106" t="s">
        <v>293</v>
      </c>
      <c r="AD103" s="93" t="s">
        <v>50</v>
      </c>
      <c r="AE103" s="96"/>
      <c r="AF103" s="96"/>
      <c r="AG103" s="117">
        <f t="shared" si="30"/>
        <v>1</v>
      </c>
      <c r="AH103" s="95"/>
    </row>
    <row r="104" s="1" customFormat="1" ht="133" customHeight="1" spans="1:34">
      <c r="A104" s="37">
        <v>81</v>
      </c>
      <c r="B104" s="37" t="s">
        <v>41</v>
      </c>
      <c r="C104" s="37" t="s">
        <v>427</v>
      </c>
      <c r="D104" s="124" t="s">
        <v>428</v>
      </c>
      <c r="E104" s="40" t="s">
        <v>44</v>
      </c>
      <c r="F104" s="37" t="s">
        <v>429</v>
      </c>
      <c r="G104" s="41">
        <v>1</v>
      </c>
      <c r="H104" s="41" t="s">
        <v>111</v>
      </c>
      <c r="I104" s="37" t="s">
        <v>430</v>
      </c>
      <c r="J104" s="42" t="s">
        <v>51</v>
      </c>
      <c r="K104" s="42" t="s">
        <v>48</v>
      </c>
      <c r="L104" s="42" t="s">
        <v>48</v>
      </c>
      <c r="M104" s="42">
        <v>35</v>
      </c>
      <c r="N104" s="42">
        <v>101</v>
      </c>
      <c r="O104" s="42">
        <v>90</v>
      </c>
      <c r="P104" s="42">
        <v>278</v>
      </c>
      <c r="Q104" s="48">
        <f t="shared" si="28"/>
        <v>92</v>
      </c>
      <c r="R104" s="48">
        <f t="shared" si="29"/>
        <v>92</v>
      </c>
      <c r="S104" s="57">
        <v>92</v>
      </c>
      <c r="T104" s="48">
        <v>92</v>
      </c>
      <c r="U104" s="128"/>
      <c r="V104" s="48"/>
      <c r="W104" s="48"/>
      <c r="X104" s="48"/>
      <c r="Y104" s="48"/>
      <c r="Z104" s="48"/>
      <c r="AA104" s="41" t="s">
        <v>111</v>
      </c>
      <c r="AB104" s="57" t="s">
        <v>193</v>
      </c>
      <c r="AC104" s="106" t="s">
        <v>293</v>
      </c>
      <c r="AD104" s="93" t="s">
        <v>50</v>
      </c>
      <c r="AE104" s="96"/>
      <c r="AF104" s="96"/>
      <c r="AG104" s="117">
        <f t="shared" si="30"/>
        <v>1</v>
      </c>
      <c r="AH104" s="95"/>
    </row>
    <row r="105" s="1" customFormat="1" ht="133" customHeight="1" spans="1:34">
      <c r="A105" s="37">
        <v>82</v>
      </c>
      <c r="B105" s="37" t="s">
        <v>41</v>
      </c>
      <c r="C105" s="37" t="s">
        <v>431</v>
      </c>
      <c r="D105" s="52" t="s">
        <v>432</v>
      </c>
      <c r="E105" s="40" t="s">
        <v>44</v>
      </c>
      <c r="F105" s="37" t="s">
        <v>433</v>
      </c>
      <c r="G105" s="41">
        <v>1</v>
      </c>
      <c r="H105" s="41" t="s">
        <v>111</v>
      </c>
      <c r="I105" s="37" t="s">
        <v>434</v>
      </c>
      <c r="J105" s="42" t="s">
        <v>51</v>
      </c>
      <c r="K105" s="42" t="s">
        <v>48</v>
      </c>
      <c r="L105" s="42" t="s">
        <v>48</v>
      </c>
      <c r="M105" s="42">
        <v>24</v>
      </c>
      <c r="N105" s="42">
        <v>71</v>
      </c>
      <c r="O105" s="42">
        <v>228</v>
      </c>
      <c r="P105" s="42">
        <v>684</v>
      </c>
      <c r="Q105" s="48">
        <f t="shared" si="28"/>
        <v>75</v>
      </c>
      <c r="R105" s="48">
        <f t="shared" si="29"/>
        <v>75</v>
      </c>
      <c r="S105" s="57">
        <v>75</v>
      </c>
      <c r="T105" s="48">
        <v>75</v>
      </c>
      <c r="U105" s="128"/>
      <c r="V105" s="48"/>
      <c r="W105" s="48"/>
      <c r="X105" s="48"/>
      <c r="Y105" s="48"/>
      <c r="Z105" s="48"/>
      <c r="AA105" s="41" t="s">
        <v>111</v>
      </c>
      <c r="AB105" s="57" t="s">
        <v>193</v>
      </c>
      <c r="AC105" s="106" t="s">
        <v>293</v>
      </c>
      <c r="AD105" s="93" t="s">
        <v>50</v>
      </c>
      <c r="AE105" s="96"/>
      <c r="AF105" s="96"/>
      <c r="AG105" s="117">
        <f t="shared" si="30"/>
        <v>1</v>
      </c>
      <c r="AH105" s="95"/>
    </row>
    <row r="106" s="1" customFormat="1" ht="133" customHeight="1" spans="1:34">
      <c r="A106" s="37">
        <v>83</v>
      </c>
      <c r="B106" s="37" t="s">
        <v>41</v>
      </c>
      <c r="C106" s="57" t="s">
        <v>435</v>
      </c>
      <c r="D106" s="58" t="s">
        <v>436</v>
      </c>
      <c r="E106" s="40" t="s">
        <v>44</v>
      </c>
      <c r="F106" s="58" t="s">
        <v>437</v>
      </c>
      <c r="G106" s="41">
        <v>1</v>
      </c>
      <c r="H106" s="41" t="s">
        <v>111</v>
      </c>
      <c r="I106" s="57" t="s">
        <v>438</v>
      </c>
      <c r="J106" s="42" t="s">
        <v>51</v>
      </c>
      <c r="K106" s="42" t="s">
        <v>48</v>
      </c>
      <c r="L106" s="42" t="s">
        <v>48</v>
      </c>
      <c r="M106" s="42">
        <v>20</v>
      </c>
      <c r="N106" s="42">
        <v>65</v>
      </c>
      <c r="O106" s="42">
        <v>320</v>
      </c>
      <c r="P106" s="42">
        <v>1120</v>
      </c>
      <c r="Q106" s="48">
        <f t="shared" si="28"/>
        <v>148</v>
      </c>
      <c r="R106" s="48">
        <f t="shared" si="29"/>
        <v>148</v>
      </c>
      <c r="S106" s="57"/>
      <c r="T106" s="48"/>
      <c r="U106" s="128">
        <v>148</v>
      </c>
      <c r="V106" s="48">
        <v>148</v>
      </c>
      <c r="W106" s="48"/>
      <c r="X106" s="48"/>
      <c r="Y106" s="48"/>
      <c r="Z106" s="48"/>
      <c r="AA106" s="41" t="s">
        <v>111</v>
      </c>
      <c r="AB106" s="57" t="s">
        <v>193</v>
      </c>
      <c r="AC106" s="106" t="s">
        <v>293</v>
      </c>
      <c r="AD106" s="93" t="s">
        <v>50</v>
      </c>
      <c r="AE106" s="96"/>
      <c r="AF106" s="96"/>
      <c r="AG106" s="117">
        <f t="shared" si="30"/>
        <v>1</v>
      </c>
      <c r="AH106" s="95"/>
    </row>
    <row r="107" s="1" customFormat="1" ht="133" customHeight="1" spans="1:34">
      <c r="A107" s="37">
        <v>84</v>
      </c>
      <c r="B107" s="37" t="s">
        <v>41</v>
      </c>
      <c r="C107" s="40" t="s">
        <v>439</v>
      </c>
      <c r="D107" s="43" t="s">
        <v>440</v>
      </c>
      <c r="E107" s="40" t="s">
        <v>228</v>
      </c>
      <c r="F107" s="41" t="s">
        <v>441</v>
      </c>
      <c r="G107" s="41">
        <v>1</v>
      </c>
      <c r="H107" s="41" t="s">
        <v>96</v>
      </c>
      <c r="I107" s="41" t="s">
        <v>442</v>
      </c>
      <c r="J107" s="42" t="s">
        <v>51</v>
      </c>
      <c r="K107" s="42" t="s">
        <v>51</v>
      </c>
      <c r="L107" s="42" t="s">
        <v>51</v>
      </c>
      <c r="M107" s="42">
        <v>103</v>
      </c>
      <c r="N107" s="42">
        <v>186</v>
      </c>
      <c r="O107" s="42">
        <v>296</v>
      </c>
      <c r="P107" s="42">
        <v>526</v>
      </c>
      <c r="Q107" s="48">
        <f t="shared" ref="Q107:Q122" si="31">S107+U107+W107+Y107</f>
        <v>87</v>
      </c>
      <c r="R107" s="48">
        <f t="shared" si="29"/>
        <v>87</v>
      </c>
      <c r="S107" s="57"/>
      <c r="T107" s="48"/>
      <c r="U107" s="128"/>
      <c r="V107" s="48"/>
      <c r="W107" s="48">
        <v>87</v>
      </c>
      <c r="X107" s="48">
        <v>87</v>
      </c>
      <c r="Y107" s="48"/>
      <c r="Z107" s="48"/>
      <c r="AA107" s="44" t="s">
        <v>96</v>
      </c>
      <c r="AB107" s="57" t="s">
        <v>193</v>
      </c>
      <c r="AC107" s="106" t="s">
        <v>293</v>
      </c>
      <c r="AD107" s="93" t="s">
        <v>50</v>
      </c>
      <c r="AE107" s="94"/>
      <c r="AF107" s="96"/>
      <c r="AG107" s="117">
        <f t="shared" si="30"/>
        <v>1</v>
      </c>
      <c r="AH107" s="95"/>
    </row>
    <row r="108" s="1" customFormat="1" ht="133" customHeight="1" spans="1:34">
      <c r="A108" s="37">
        <v>85</v>
      </c>
      <c r="B108" s="37" t="s">
        <v>41</v>
      </c>
      <c r="C108" s="40" t="s">
        <v>443</v>
      </c>
      <c r="D108" s="43" t="s">
        <v>444</v>
      </c>
      <c r="E108" s="40" t="s">
        <v>228</v>
      </c>
      <c r="F108" s="41" t="s">
        <v>445</v>
      </c>
      <c r="G108" s="41">
        <v>1</v>
      </c>
      <c r="H108" s="41" t="s">
        <v>106</v>
      </c>
      <c r="I108" s="41" t="s">
        <v>446</v>
      </c>
      <c r="J108" s="42" t="s">
        <v>51</v>
      </c>
      <c r="K108" s="42" t="s">
        <v>51</v>
      </c>
      <c r="L108" s="42" t="s">
        <v>51</v>
      </c>
      <c r="M108" s="42">
        <v>95</v>
      </c>
      <c r="N108" s="42">
        <v>228</v>
      </c>
      <c r="O108" s="42">
        <v>890</v>
      </c>
      <c r="P108" s="42">
        <v>2430</v>
      </c>
      <c r="Q108" s="48">
        <f t="shared" si="31"/>
        <v>94</v>
      </c>
      <c r="R108" s="48">
        <f t="shared" si="29"/>
        <v>94</v>
      </c>
      <c r="S108" s="57">
        <v>94</v>
      </c>
      <c r="T108" s="48">
        <v>94</v>
      </c>
      <c r="U108" s="128"/>
      <c r="V108" s="48"/>
      <c r="W108" s="48"/>
      <c r="X108" s="48"/>
      <c r="Y108" s="48"/>
      <c r="Z108" s="48"/>
      <c r="AA108" s="44" t="s">
        <v>106</v>
      </c>
      <c r="AB108" s="57" t="s">
        <v>193</v>
      </c>
      <c r="AC108" s="106" t="s">
        <v>293</v>
      </c>
      <c r="AD108" s="93" t="s">
        <v>50</v>
      </c>
      <c r="AE108" s="96"/>
      <c r="AF108" s="96"/>
      <c r="AG108" s="117">
        <f t="shared" si="30"/>
        <v>1</v>
      </c>
      <c r="AH108" s="95"/>
    </row>
    <row r="109" s="1" customFormat="1" ht="133" customHeight="1" spans="1:34">
      <c r="A109" s="37">
        <v>86</v>
      </c>
      <c r="B109" s="37" t="s">
        <v>41</v>
      </c>
      <c r="C109" s="40" t="s">
        <v>447</v>
      </c>
      <c r="D109" s="43" t="s">
        <v>448</v>
      </c>
      <c r="E109" s="40" t="s">
        <v>228</v>
      </c>
      <c r="F109" s="41" t="s">
        <v>449</v>
      </c>
      <c r="G109" s="41">
        <v>1</v>
      </c>
      <c r="H109" s="41" t="s">
        <v>56</v>
      </c>
      <c r="I109" s="41" t="s">
        <v>390</v>
      </c>
      <c r="J109" s="42" t="s">
        <v>48</v>
      </c>
      <c r="K109" s="42" t="s">
        <v>48</v>
      </c>
      <c r="L109" s="42" t="s">
        <v>48</v>
      </c>
      <c r="M109" s="42">
        <v>35</v>
      </c>
      <c r="N109" s="42">
        <v>88</v>
      </c>
      <c r="O109" s="42">
        <v>630</v>
      </c>
      <c r="P109" s="42">
        <v>1420</v>
      </c>
      <c r="Q109" s="48">
        <f t="shared" si="31"/>
        <v>277</v>
      </c>
      <c r="R109" s="48">
        <f t="shared" si="29"/>
        <v>250</v>
      </c>
      <c r="S109" s="57"/>
      <c r="T109" s="48"/>
      <c r="U109" s="128"/>
      <c r="V109" s="48"/>
      <c r="W109" s="48"/>
      <c r="X109" s="48"/>
      <c r="Y109" s="48">
        <v>277</v>
      </c>
      <c r="Z109" s="48">
        <v>250</v>
      </c>
      <c r="AA109" s="41" t="s">
        <v>56</v>
      </c>
      <c r="AB109" s="57" t="s">
        <v>193</v>
      </c>
      <c r="AC109" s="106" t="s">
        <v>293</v>
      </c>
      <c r="AD109" s="97"/>
      <c r="AE109" s="97" t="s">
        <v>50</v>
      </c>
      <c r="AF109" s="96"/>
      <c r="AG109" s="117">
        <f t="shared" si="30"/>
        <v>0.902527075812274</v>
      </c>
      <c r="AH109" s="95"/>
    </row>
    <row r="110" s="1" customFormat="1" ht="133" customHeight="1" spans="1:34">
      <c r="A110" s="37">
        <v>87</v>
      </c>
      <c r="B110" s="37" t="s">
        <v>41</v>
      </c>
      <c r="C110" s="40" t="s">
        <v>450</v>
      </c>
      <c r="D110" s="43" t="s">
        <v>451</v>
      </c>
      <c r="E110" s="40" t="s">
        <v>228</v>
      </c>
      <c r="F110" s="41" t="s">
        <v>452</v>
      </c>
      <c r="G110" s="41">
        <v>1</v>
      </c>
      <c r="H110" s="41" t="s">
        <v>56</v>
      </c>
      <c r="I110" s="41" t="s">
        <v>390</v>
      </c>
      <c r="J110" s="42" t="s">
        <v>48</v>
      </c>
      <c r="K110" s="42" t="s">
        <v>48</v>
      </c>
      <c r="L110" s="42" t="s">
        <v>48</v>
      </c>
      <c r="M110" s="42">
        <v>33</v>
      </c>
      <c r="N110" s="42">
        <v>78</v>
      </c>
      <c r="O110" s="42">
        <v>231</v>
      </c>
      <c r="P110" s="42">
        <v>580</v>
      </c>
      <c r="Q110" s="48">
        <f t="shared" si="31"/>
        <v>67</v>
      </c>
      <c r="R110" s="48">
        <f t="shared" si="29"/>
        <v>65</v>
      </c>
      <c r="S110" s="57"/>
      <c r="T110" s="48"/>
      <c r="U110" s="128"/>
      <c r="V110" s="48"/>
      <c r="W110" s="48"/>
      <c r="X110" s="48"/>
      <c r="Y110" s="48">
        <v>67</v>
      </c>
      <c r="Z110" s="48">
        <v>65</v>
      </c>
      <c r="AA110" s="41" t="s">
        <v>56</v>
      </c>
      <c r="AB110" s="57" t="s">
        <v>193</v>
      </c>
      <c r="AC110" s="106" t="s">
        <v>293</v>
      </c>
      <c r="AD110" s="97"/>
      <c r="AE110" s="97" t="s">
        <v>50</v>
      </c>
      <c r="AF110" s="96"/>
      <c r="AG110" s="117">
        <f t="shared" si="30"/>
        <v>0.970149253731343</v>
      </c>
      <c r="AH110" s="95"/>
    </row>
    <row r="111" s="1" customFormat="1" ht="133" customHeight="1" spans="1:34">
      <c r="A111" s="37">
        <v>88</v>
      </c>
      <c r="B111" s="37" t="s">
        <v>41</v>
      </c>
      <c r="C111" s="125" t="s">
        <v>453</v>
      </c>
      <c r="D111" s="124" t="s">
        <v>454</v>
      </c>
      <c r="E111" s="40" t="s">
        <v>228</v>
      </c>
      <c r="F111" s="37" t="s">
        <v>455</v>
      </c>
      <c r="G111" s="41">
        <v>1</v>
      </c>
      <c r="H111" s="37" t="s">
        <v>61</v>
      </c>
      <c r="I111" s="37" t="s">
        <v>456</v>
      </c>
      <c r="J111" s="42" t="s">
        <v>51</v>
      </c>
      <c r="K111" s="42" t="s">
        <v>48</v>
      </c>
      <c r="L111" s="42" t="s">
        <v>48</v>
      </c>
      <c r="M111" s="42">
        <v>50</v>
      </c>
      <c r="N111" s="42">
        <v>186</v>
      </c>
      <c r="O111" s="42">
        <v>296</v>
      </c>
      <c r="P111" s="42">
        <v>640</v>
      </c>
      <c r="Q111" s="48">
        <f t="shared" si="31"/>
        <v>80</v>
      </c>
      <c r="R111" s="48">
        <f t="shared" si="29"/>
        <v>76</v>
      </c>
      <c r="S111" s="57"/>
      <c r="T111" s="48"/>
      <c r="U111" s="128">
        <v>41</v>
      </c>
      <c r="V111" s="48">
        <v>41</v>
      </c>
      <c r="W111" s="48"/>
      <c r="X111" s="48"/>
      <c r="Y111" s="48">
        <v>39</v>
      </c>
      <c r="Z111" s="48">
        <v>35</v>
      </c>
      <c r="AA111" s="46" t="s">
        <v>61</v>
      </c>
      <c r="AB111" s="57" t="s">
        <v>193</v>
      </c>
      <c r="AC111" s="106" t="s">
        <v>293</v>
      </c>
      <c r="AD111" s="93" t="s">
        <v>50</v>
      </c>
      <c r="AE111" s="94"/>
      <c r="AF111" s="93"/>
      <c r="AG111" s="117">
        <f t="shared" si="30"/>
        <v>0.95</v>
      </c>
      <c r="AH111" s="132" t="s">
        <v>457</v>
      </c>
    </row>
    <row r="112" s="1" customFormat="1" ht="276" customHeight="1" spans="1:34">
      <c r="A112" s="37">
        <v>89</v>
      </c>
      <c r="B112" s="37" t="s">
        <v>41</v>
      </c>
      <c r="C112" s="40" t="s">
        <v>458</v>
      </c>
      <c r="D112" s="47" t="s">
        <v>459</v>
      </c>
      <c r="E112" s="40" t="s">
        <v>228</v>
      </c>
      <c r="F112" s="44" t="s">
        <v>460</v>
      </c>
      <c r="G112" s="41">
        <v>1</v>
      </c>
      <c r="H112" s="46" t="s">
        <v>385</v>
      </c>
      <c r="I112" s="41" t="s">
        <v>269</v>
      </c>
      <c r="J112" s="42" t="s">
        <v>48</v>
      </c>
      <c r="K112" s="42" t="s">
        <v>48</v>
      </c>
      <c r="L112" s="42" t="s">
        <v>48</v>
      </c>
      <c r="M112" s="42">
        <v>50</v>
      </c>
      <c r="N112" s="42">
        <v>186</v>
      </c>
      <c r="O112" s="42">
        <v>296</v>
      </c>
      <c r="P112" s="42">
        <v>640</v>
      </c>
      <c r="Q112" s="48">
        <f t="shared" si="31"/>
        <v>152.5</v>
      </c>
      <c r="R112" s="48">
        <f t="shared" si="29"/>
        <v>152.5</v>
      </c>
      <c r="S112" s="57"/>
      <c r="T112" s="48"/>
      <c r="U112" s="128">
        <v>90</v>
      </c>
      <c r="V112" s="48">
        <v>90</v>
      </c>
      <c r="W112" s="48"/>
      <c r="X112" s="48"/>
      <c r="Y112" s="48">
        <v>62.5</v>
      </c>
      <c r="Z112" s="48">
        <v>62.5</v>
      </c>
      <c r="AA112" s="41" t="s">
        <v>193</v>
      </c>
      <c r="AB112" s="57" t="s">
        <v>193</v>
      </c>
      <c r="AC112" s="106" t="s">
        <v>293</v>
      </c>
      <c r="AD112" s="97" t="s">
        <v>50</v>
      </c>
      <c r="AE112" s="94"/>
      <c r="AF112" s="96"/>
      <c r="AG112" s="117">
        <f t="shared" si="30"/>
        <v>1</v>
      </c>
      <c r="AH112" s="95"/>
    </row>
    <row r="113" s="1" customFormat="1" ht="133" customHeight="1" spans="1:34">
      <c r="A113" s="37">
        <v>90</v>
      </c>
      <c r="B113" s="37" t="s">
        <v>41</v>
      </c>
      <c r="C113" s="40" t="s">
        <v>461</v>
      </c>
      <c r="D113" s="47" t="s">
        <v>462</v>
      </c>
      <c r="E113" s="40" t="s">
        <v>228</v>
      </c>
      <c r="F113" s="44" t="s">
        <v>463</v>
      </c>
      <c r="G113" s="41">
        <v>1</v>
      </c>
      <c r="H113" s="41" t="s">
        <v>66</v>
      </c>
      <c r="I113" s="41" t="s">
        <v>152</v>
      </c>
      <c r="J113" s="42" t="s">
        <v>48</v>
      </c>
      <c r="K113" s="42" t="s">
        <v>48</v>
      </c>
      <c r="L113" s="42" t="s">
        <v>51</v>
      </c>
      <c r="M113" s="42">
        <v>50</v>
      </c>
      <c r="N113" s="42">
        <v>186</v>
      </c>
      <c r="O113" s="42">
        <v>296</v>
      </c>
      <c r="P113" s="42">
        <v>640</v>
      </c>
      <c r="Q113" s="48">
        <f t="shared" si="31"/>
        <v>60</v>
      </c>
      <c r="R113" s="48">
        <f t="shared" si="29"/>
        <v>60</v>
      </c>
      <c r="S113" s="57">
        <v>40</v>
      </c>
      <c r="T113" s="48">
        <v>40</v>
      </c>
      <c r="U113" s="128"/>
      <c r="V113" s="48"/>
      <c r="W113" s="48">
        <v>20</v>
      </c>
      <c r="X113" s="48">
        <v>20</v>
      </c>
      <c r="Y113" s="48"/>
      <c r="Z113" s="48"/>
      <c r="AA113" s="41" t="s">
        <v>66</v>
      </c>
      <c r="AB113" s="57" t="s">
        <v>193</v>
      </c>
      <c r="AC113" s="106" t="s">
        <v>293</v>
      </c>
      <c r="AD113" s="93" t="s">
        <v>50</v>
      </c>
      <c r="AE113" s="94"/>
      <c r="AF113" s="96"/>
      <c r="AG113" s="117">
        <f t="shared" si="30"/>
        <v>1</v>
      </c>
      <c r="AH113" s="95"/>
    </row>
    <row r="114" s="1" customFormat="1" ht="133" customHeight="1" spans="1:34">
      <c r="A114" s="37">
        <v>91</v>
      </c>
      <c r="B114" s="37" t="s">
        <v>41</v>
      </c>
      <c r="C114" s="40" t="s">
        <v>464</v>
      </c>
      <c r="D114" s="47" t="s">
        <v>465</v>
      </c>
      <c r="E114" s="40" t="s">
        <v>228</v>
      </c>
      <c r="F114" s="44" t="s">
        <v>466</v>
      </c>
      <c r="G114" s="41">
        <v>1</v>
      </c>
      <c r="H114" s="41" t="s">
        <v>66</v>
      </c>
      <c r="I114" s="41" t="s">
        <v>467</v>
      </c>
      <c r="J114" s="42" t="s">
        <v>48</v>
      </c>
      <c r="K114" s="42" t="s">
        <v>48</v>
      </c>
      <c r="L114" s="42" t="s">
        <v>48</v>
      </c>
      <c r="M114" s="42">
        <v>50</v>
      </c>
      <c r="N114" s="42">
        <v>186</v>
      </c>
      <c r="O114" s="42">
        <v>296</v>
      </c>
      <c r="P114" s="42">
        <v>640</v>
      </c>
      <c r="Q114" s="48">
        <f t="shared" si="31"/>
        <v>140</v>
      </c>
      <c r="R114" s="48">
        <f t="shared" si="29"/>
        <v>140</v>
      </c>
      <c r="S114" s="57">
        <v>140</v>
      </c>
      <c r="T114" s="48">
        <v>140</v>
      </c>
      <c r="U114" s="128"/>
      <c r="V114" s="48"/>
      <c r="W114" s="48"/>
      <c r="X114" s="48"/>
      <c r="Y114" s="48"/>
      <c r="Z114" s="48"/>
      <c r="AA114" s="41" t="s">
        <v>66</v>
      </c>
      <c r="AB114" s="57" t="s">
        <v>193</v>
      </c>
      <c r="AC114" s="106" t="s">
        <v>293</v>
      </c>
      <c r="AD114" s="93" t="s">
        <v>50</v>
      </c>
      <c r="AE114" s="94"/>
      <c r="AF114" s="96"/>
      <c r="AG114" s="117">
        <f t="shared" si="30"/>
        <v>1</v>
      </c>
      <c r="AH114" s="95"/>
    </row>
    <row r="115" s="1" customFormat="1" ht="133" customHeight="1" spans="1:34">
      <c r="A115" s="37">
        <v>92</v>
      </c>
      <c r="B115" s="37" t="s">
        <v>41</v>
      </c>
      <c r="C115" s="40" t="s">
        <v>468</v>
      </c>
      <c r="D115" s="47" t="s">
        <v>469</v>
      </c>
      <c r="E115" s="40" t="s">
        <v>228</v>
      </c>
      <c r="F115" s="44" t="s">
        <v>470</v>
      </c>
      <c r="G115" s="41">
        <v>1</v>
      </c>
      <c r="H115" s="41" t="s">
        <v>71</v>
      </c>
      <c r="I115" s="41" t="s">
        <v>471</v>
      </c>
      <c r="J115" s="42" t="s">
        <v>51</v>
      </c>
      <c r="K115" s="42" t="s">
        <v>48</v>
      </c>
      <c r="L115" s="42" t="s">
        <v>48</v>
      </c>
      <c r="M115" s="42">
        <v>68</v>
      </c>
      <c r="N115" s="42">
        <v>181</v>
      </c>
      <c r="O115" s="42">
        <v>103</v>
      </c>
      <c r="P115" s="42">
        <v>332</v>
      </c>
      <c r="Q115" s="48">
        <f t="shared" si="31"/>
        <v>80</v>
      </c>
      <c r="R115" s="48">
        <f t="shared" si="29"/>
        <v>80</v>
      </c>
      <c r="S115" s="57"/>
      <c r="T115" s="48"/>
      <c r="U115" s="128"/>
      <c r="V115" s="48"/>
      <c r="W115" s="48"/>
      <c r="X115" s="48"/>
      <c r="Y115" s="48">
        <v>80</v>
      </c>
      <c r="Z115" s="48">
        <v>80</v>
      </c>
      <c r="AA115" s="41" t="s">
        <v>71</v>
      </c>
      <c r="AB115" s="57" t="s">
        <v>193</v>
      </c>
      <c r="AC115" s="106" t="s">
        <v>293</v>
      </c>
      <c r="AD115" s="97" t="s">
        <v>50</v>
      </c>
      <c r="AE115" s="94"/>
      <c r="AF115" s="96"/>
      <c r="AG115" s="117">
        <f t="shared" si="30"/>
        <v>1</v>
      </c>
      <c r="AH115" s="95"/>
    </row>
    <row r="116" s="1" customFormat="1" ht="133" customHeight="1" spans="1:34">
      <c r="A116" s="37">
        <v>93</v>
      </c>
      <c r="B116" s="37" t="s">
        <v>41</v>
      </c>
      <c r="C116" s="72" t="s">
        <v>472</v>
      </c>
      <c r="D116" s="47" t="s">
        <v>473</v>
      </c>
      <c r="E116" s="40" t="s">
        <v>228</v>
      </c>
      <c r="F116" s="44" t="s">
        <v>474</v>
      </c>
      <c r="G116" s="41">
        <v>1</v>
      </c>
      <c r="H116" s="41" t="s">
        <v>76</v>
      </c>
      <c r="I116" s="41" t="s">
        <v>475</v>
      </c>
      <c r="J116" s="42" t="s">
        <v>51</v>
      </c>
      <c r="K116" s="42" t="s">
        <v>48</v>
      </c>
      <c r="L116" s="42" t="s">
        <v>51</v>
      </c>
      <c r="M116" s="42">
        <v>20</v>
      </c>
      <c r="N116" s="42">
        <v>68</v>
      </c>
      <c r="O116" s="42">
        <v>165</v>
      </c>
      <c r="P116" s="42">
        <v>332</v>
      </c>
      <c r="Q116" s="48">
        <f t="shared" si="31"/>
        <v>41</v>
      </c>
      <c r="R116" s="48">
        <f t="shared" si="29"/>
        <v>41</v>
      </c>
      <c r="S116" s="57"/>
      <c r="T116" s="48"/>
      <c r="U116" s="128"/>
      <c r="V116" s="48"/>
      <c r="W116" s="48">
        <v>20</v>
      </c>
      <c r="X116" s="48">
        <v>20</v>
      </c>
      <c r="Y116" s="48">
        <v>21</v>
      </c>
      <c r="Z116" s="48">
        <v>21</v>
      </c>
      <c r="AA116" s="41" t="s">
        <v>76</v>
      </c>
      <c r="AB116" s="57" t="s">
        <v>193</v>
      </c>
      <c r="AC116" s="106" t="s">
        <v>293</v>
      </c>
      <c r="AD116" s="94" t="s">
        <v>50</v>
      </c>
      <c r="AE116" s="94"/>
      <c r="AF116" s="96"/>
      <c r="AG116" s="117">
        <f t="shared" si="30"/>
        <v>1</v>
      </c>
      <c r="AH116" s="132" t="s">
        <v>476</v>
      </c>
    </row>
    <row r="117" s="1" customFormat="1" ht="133" customHeight="1" spans="1:34">
      <c r="A117" s="37">
        <v>94</v>
      </c>
      <c r="B117" s="37" t="s">
        <v>41</v>
      </c>
      <c r="C117" s="72" t="s">
        <v>477</v>
      </c>
      <c r="D117" s="47" t="s">
        <v>478</v>
      </c>
      <c r="E117" s="40" t="s">
        <v>228</v>
      </c>
      <c r="F117" s="37" t="s">
        <v>479</v>
      </c>
      <c r="G117" s="41">
        <v>1</v>
      </c>
      <c r="H117" s="41" t="s">
        <v>111</v>
      </c>
      <c r="I117" s="44" t="s">
        <v>480</v>
      </c>
      <c r="J117" s="42" t="s">
        <v>48</v>
      </c>
      <c r="K117" s="42" t="s">
        <v>48</v>
      </c>
      <c r="L117" s="42" t="s">
        <v>48</v>
      </c>
      <c r="M117" s="42">
        <v>50</v>
      </c>
      <c r="N117" s="42">
        <v>125</v>
      </c>
      <c r="O117" s="42">
        <v>312</v>
      </c>
      <c r="P117" s="42">
        <v>1720</v>
      </c>
      <c r="Q117" s="48">
        <f t="shared" si="31"/>
        <v>130</v>
      </c>
      <c r="R117" s="48">
        <f t="shared" si="29"/>
        <v>130</v>
      </c>
      <c r="S117" s="57">
        <v>102</v>
      </c>
      <c r="T117" s="48">
        <v>102</v>
      </c>
      <c r="U117" s="128"/>
      <c r="V117" s="48"/>
      <c r="W117" s="48"/>
      <c r="X117" s="48"/>
      <c r="Y117" s="48">
        <v>28</v>
      </c>
      <c r="Z117" s="48">
        <v>28</v>
      </c>
      <c r="AA117" s="41" t="s">
        <v>111</v>
      </c>
      <c r="AB117" s="57" t="s">
        <v>193</v>
      </c>
      <c r="AC117" s="106" t="s">
        <v>293</v>
      </c>
      <c r="AD117" s="97" t="s">
        <v>50</v>
      </c>
      <c r="AE117" s="94"/>
      <c r="AF117" s="96"/>
      <c r="AG117" s="117">
        <f t="shared" si="30"/>
        <v>1</v>
      </c>
      <c r="AH117" s="95"/>
    </row>
    <row r="118" s="1" customFormat="1" ht="133" customHeight="1" spans="1:34">
      <c r="A118" s="37">
        <v>95</v>
      </c>
      <c r="B118" s="37" t="s">
        <v>41</v>
      </c>
      <c r="C118" s="72" t="s">
        <v>481</v>
      </c>
      <c r="D118" s="47" t="s">
        <v>482</v>
      </c>
      <c r="E118" s="40" t="s">
        <v>228</v>
      </c>
      <c r="F118" s="37" t="s">
        <v>483</v>
      </c>
      <c r="G118" s="41">
        <v>1</v>
      </c>
      <c r="H118" s="44" t="s">
        <v>122</v>
      </c>
      <c r="I118" s="44" t="s">
        <v>484</v>
      </c>
      <c r="J118" s="42" t="s">
        <v>48</v>
      </c>
      <c r="K118" s="42" t="s">
        <v>48</v>
      </c>
      <c r="L118" s="42" t="s">
        <v>48</v>
      </c>
      <c r="M118" s="42">
        <v>50</v>
      </c>
      <c r="N118" s="42">
        <v>125</v>
      </c>
      <c r="O118" s="42">
        <v>312</v>
      </c>
      <c r="P118" s="42">
        <v>1720</v>
      </c>
      <c r="Q118" s="48">
        <f t="shared" si="31"/>
        <v>85</v>
      </c>
      <c r="R118" s="48">
        <f t="shared" si="29"/>
        <v>85</v>
      </c>
      <c r="S118" s="57">
        <v>85</v>
      </c>
      <c r="T118" s="48">
        <v>85</v>
      </c>
      <c r="U118" s="128"/>
      <c r="V118" s="48"/>
      <c r="W118" s="48"/>
      <c r="X118" s="48"/>
      <c r="Y118" s="48"/>
      <c r="Z118" s="48"/>
      <c r="AA118" s="38" t="s">
        <v>122</v>
      </c>
      <c r="AB118" s="57" t="s">
        <v>193</v>
      </c>
      <c r="AC118" s="106" t="s">
        <v>293</v>
      </c>
      <c r="AD118" s="93" t="s">
        <v>50</v>
      </c>
      <c r="AE118" s="94"/>
      <c r="AF118" s="96"/>
      <c r="AG118" s="117">
        <f t="shared" si="30"/>
        <v>1</v>
      </c>
      <c r="AH118" s="95"/>
    </row>
    <row r="119" s="1" customFormat="1" ht="133" customHeight="1" spans="1:34">
      <c r="A119" s="37">
        <v>96</v>
      </c>
      <c r="B119" s="37" t="s">
        <v>41</v>
      </c>
      <c r="C119" s="72" t="s">
        <v>485</v>
      </c>
      <c r="D119" s="47" t="s">
        <v>486</v>
      </c>
      <c r="E119" s="40" t="s">
        <v>228</v>
      </c>
      <c r="F119" s="37" t="s">
        <v>479</v>
      </c>
      <c r="G119" s="41">
        <v>1</v>
      </c>
      <c r="H119" s="46" t="s">
        <v>385</v>
      </c>
      <c r="I119" s="44" t="s">
        <v>484</v>
      </c>
      <c r="J119" s="42" t="s">
        <v>48</v>
      </c>
      <c r="K119" s="42" t="s">
        <v>48</v>
      </c>
      <c r="L119" s="42" t="s">
        <v>48</v>
      </c>
      <c r="M119" s="42">
        <v>50</v>
      </c>
      <c r="N119" s="42">
        <v>125</v>
      </c>
      <c r="O119" s="42">
        <v>312</v>
      </c>
      <c r="P119" s="42">
        <v>1720</v>
      </c>
      <c r="Q119" s="48">
        <f t="shared" si="31"/>
        <v>140</v>
      </c>
      <c r="R119" s="48">
        <f t="shared" si="29"/>
        <v>140</v>
      </c>
      <c r="S119" s="57"/>
      <c r="T119" s="48"/>
      <c r="U119" s="128">
        <v>23.8</v>
      </c>
      <c r="V119" s="48">
        <v>23.8</v>
      </c>
      <c r="W119" s="48"/>
      <c r="X119" s="48"/>
      <c r="Y119" s="48">
        <v>116.2</v>
      </c>
      <c r="Z119" s="48">
        <v>116.2</v>
      </c>
      <c r="AA119" s="44" t="s">
        <v>487</v>
      </c>
      <c r="AB119" s="57" t="s">
        <v>193</v>
      </c>
      <c r="AC119" s="106" t="s">
        <v>293</v>
      </c>
      <c r="AD119" s="97" t="s">
        <v>50</v>
      </c>
      <c r="AE119" s="96"/>
      <c r="AF119" s="96"/>
      <c r="AG119" s="117">
        <f t="shared" si="30"/>
        <v>1</v>
      </c>
      <c r="AH119" s="95"/>
    </row>
    <row r="120" s="1" customFormat="1" ht="133" customHeight="1" spans="1:34">
      <c r="A120" s="37">
        <v>97</v>
      </c>
      <c r="B120" s="37" t="s">
        <v>41</v>
      </c>
      <c r="C120" s="72" t="s">
        <v>488</v>
      </c>
      <c r="D120" s="47" t="s">
        <v>489</v>
      </c>
      <c r="E120" s="40" t="s">
        <v>228</v>
      </c>
      <c r="F120" s="37" t="s">
        <v>490</v>
      </c>
      <c r="G120" s="41">
        <v>1</v>
      </c>
      <c r="H120" s="44" t="s">
        <v>117</v>
      </c>
      <c r="I120" s="44" t="s">
        <v>491</v>
      </c>
      <c r="J120" s="42" t="s">
        <v>48</v>
      </c>
      <c r="K120" s="42" t="s">
        <v>48</v>
      </c>
      <c r="L120" s="42" t="s">
        <v>48</v>
      </c>
      <c r="M120" s="42">
        <v>50</v>
      </c>
      <c r="N120" s="42">
        <v>125</v>
      </c>
      <c r="O120" s="42">
        <v>312</v>
      </c>
      <c r="P120" s="42">
        <v>1720</v>
      </c>
      <c r="Q120" s="48">
        <f t="shared" si="31"/>
        <v>45</v>
      </c>
      <c r="R120" s="48">
        <f t="shared" si="29"/>
        <v>45</v>
      </c>
      <c r="S120" s="57"/>
      <c r="T120" s="48"/>
      <c r="U120" s="128"/>
      <c r="V120" s="48"/>
      <c r="W120" s="48"/>
      <c r="X120" s="48"/>
      <c r="Y120" s="48">
        <v>45</v>
      </c>
      <c r="Z120" s="48">
        <v>45</v>
      </c>
      <c r="AA120" s="44" t="s">
        <v>117</v>
      </c>
      <c r="AB120" s="57" t="s">
        <v>193</v>
      </c>
      <c r="AC120" s="106" t="s">
        <v>293</v>
      </c>
      <c r="AD120" s="93" t="s">
        <v>50</v>
      </c>
      <c r="AE120" s="94"/>
      <c r="AF120" s="96"/>
      <c r="AG120" s="117">
        <f t="shared" si="30"/>
        <v>1</v>
      </c>
      <c r="AH120" s="95"/>
    </row>
    <row r="121" s="1" customFormat="1" ht="133" customHeight="1" spans="1:34">
      <c r="A121" s="37">
        <v>98</v>
      </c>
      <c r="B121" s="37" t="s">
        <v>41</v>
      </c>
      <c r="C121" s="72" t="s">
        <v>492</v>
      </c>
      <c r="D121" s="47" t="s">
        <v>493</v>
      </c>
      <c r="E121" s="40" t="s">
        <v>228</v>
      </c>
      <c r="F121" s="37" t="s">
        <v>494</v>
      </c>
      <c r="G121" s="41">
        <v>1</v>
      </c>
      <c r="H121" s="44" t="s">
        <v>117</v>
      </c>
      <c r="I121" s="44" t="s">
        <v>495</v>
      </c>
      <c r="J121" s="42" t="s">
        <v>48</v>
      </c>
      <c r="K121" s="42" t="s">
        <v>48</v>
      </c>
      <c r="L121" s="42" t="s">
        <v>48</v>
      </c>
      <c r="M121" s="42">
        <v>50</v>
      </c>
      <c r="N121" s="42">
        <v>125</v>
      </c>
      <c r="O121" s="42">
        <v>312</v>
      </c>
      <c r="P121" s="42">
        <v>1720</v>
      </c>
      <c r="Q121" s="48">
        <f t="shared" si="31"/>
        <v>58</v>
      </c>
      <c r="R121" s="48">
        <f t="shared" si="29"/>
        <v>58</v>
      </c>
      <c r="S121" s="57"/>
      <c r="T121" s="48"/>
      <c r="U121" s="128"/>
      <c r="V121" s="48"/>
      <c r="W121" s="48"/>
      <c r="X121" s="48"/>
      <c r="Y121" s="48">
        <v>58</v>
      </c>
      <c r="Z121" s="48">
        <v>58</v>
      </c>
      <c r="AA121" s="44" t="s">
        <v>117</v>
      </c>
      <c r="AB121" s="57" t="s">
        <v>193</v>
      </c>
      <c r="AC121" s="106" t="s">
        <v>293</v>
      </c>
      <c r="AD121" s="93" t="s">
        <v>50</v>
      </c>
      <c r="AE121" s="94"/>
      <c r="AF121" s="96"/>
      <c r="AG121" s="117">
        <f t="shared" si="30"/>
        <v>1</v>
      </c>
      <c r="AH121" s="95"/>
    </row>
    <row r="122" s="1" customFormat="1" ht="133" customHeight="1" spans="1:34">
      <c r="A122" s="37">
        <v>99</v>
      </c>
      <c r="B122" s="37" t="s">
        <v>41</v>
      </c>
      <c r="C122" s="72" t="s">
        <v>496</v>
      </c>
      <c r="D122" s="47" t="s">
        <v>497</v>
      </c>
      <c r="E122" s="40" t="s">
        <v>228</v>
      </c>
      <c r="F122" s="37" t="s">
        <v>498</v>
      </c>
      <c r="G122" s="41">
        <v>1</v>
      </c>
      <c r="H122" s="41" t="s">
        <v>127</v>
      </c>
      <c r="I122" s="44" t="s">
        <v>499</v>
      </c>
      <c r="J122" s="42" t="s">
        <v>48</v>
      </c>
      <c r="K122" s="42" t="s">
        <v>48</v>
      </c>
      <c r="L122" s="42" t="s">
        <v>48</v>
      </c>
      <c r="M122" s="42">
        <v>79</v>
      </c>
      <c r="N122" s="42">
        <v>219</v>
      </c>
      <c r="O122" s="42">
        <v>776</v>
      </c>
      <c r="P122" s="42">
        <v>2732</v>
      </c>
      <c r="Q122" s="48">
        <f t="shared" si="31"/>
        <v>63.3</v>
      </c>
      <c r="R122" s="48">
        <f t="shared" si="29"/>
        <v>63.3</v>
      </c>
      <c r="S122" s="57"/>
      <c r="T122" s="48"/>
      <c r="U122" s="128"/>
      <c r="V122" s="48"/>
      <c r="W122" s="48"/>
      <c r="X122" s="48"/>
      <c r="Y122" s="48">
        <v>63.3</v>
      </c>
      <c r="Z122" s="48">
        <v>63.3</v>
      </c>
      <c r="AA122" s="41" t="s">
        <v>127</v>
      </c>
      <c r="AB122" s="57" t="s">
        <v>193</v>
      </c>
      <c r="AC122" s="106" t="s">
        <v>293</v>
      </c>
      <c r="AD122" s="97" t="s">
        <v>50</v>
      </c>
      <c r="AE122" s="94"/>
      <c r="AF122" s="96"/>
      <c r="AG122" s="117">
        <f t="shared" si="30"/>
        <v>1</v>
      </c>
      <c r="AH122" s="132" t="s">
        <v>476</v>
      </c>
    </row>
    <row r="123" s="4" customFormat="1" ht="30" customHeight="1" spans="1:34">
      <c r="A123" s="27" t="s">
        <v>500</v>
      </c>
      <c r="B123" s="27"/>
      <c r="C123" s="28"/>
      <c r="D123" s="29"/>
      <c r="E123" s="29"/>
      <c r="F123" s="30"/>
      <c r="G123" s="31">
        <f>G124+G126+G128+G127</f>
        <v>14</v>
      </c>
      <c r="H123" s="29"/>
      <c r="I123" s="29"/>
      <c r="J123" s="30"/>
      <c r="K123" s="30"/>
      <c r="L123" s="30"/>
      <c r="M123" s="30"/>
      <c r="N123" s="30"/>
      <c r="O123" s="30"/>
      <c r="P123" s="31"/>
      <c r="Q123" s="68">
        <f>Q124+Q126+Q128+Q127</f>
        <v>840</v>
      </c>
      <c r="R123" s="68">
        <f>R124+R126+R128+R127</f>
        <v>840</v>
      </c>
      <c r="S123" s="31">
        <f>S124+S126+S128+S127</f>
        <v>0</v>
      </c>
      <c r="T123" s="31">
        <f>T124+T126+T128+T127</f>
        <v>0</v>
      </c>
      <c r="U123" s="31">
        <f t="shared" ref="U123:Z123" si="32">U124+U126+U128+U127</f>
        <v>840</v>
      </c>
      <c r="V123" s="31">
        <f t="shared" si="32"/>
        <v>840</v>
      </c>
      <c r="W123" s="31">
        <f t="shared" si="32"/>
        <v>0</v>
      </c>
      <c r="X123" s="69">
        <f t="shared" si="32"/>
        <v>0</v>
      </c>
      <c r="Y123" s="69">
        <f t="shared" si="32"/>
        <v>0</v>
      </c>
      <c r="Z123" s="130">
        <f t="shared" si="32"/>
        <v>0</v>
      </c>
      <c r="AA123" s="138"/>
      <c r="AB123" s="138"/>
      <c r="AC123" s="138"/>
      <c r="AD123" s="139"/>
      <c r="AE123" s="139"/>
      <c r="AF123" s="138"/>
      <c r="AG123" s="138"/>
      <c r="AH123" s="138"/>
    </row>
    <row r="124" s="5" customFormat="1" ht="41" customHeight="1" spans="1:34">
      <c r="A124" s="32" t="s">
        <v>501</v>
      </c>
      <c r="B124" s="32"/>
      <c r="C124" s="33"/>
      <c r="D124" s="34"/>
      <c r="E124" s="34"/>
      <c r="F124" s="35"/>
      <c r="G124" s="36">
        <f>SUM(G125:G125)</f>
        <v>0</v>
      </c>
      <c r="H124" s="34"/>
      <c r="I124" s="34"/>
      <c r="J124" s="35"/>
      <c r="K124" s="35"/>
      <c r="L124" s="35"/>
      <c r="M124" s="35"/>
      <c r="N124" s="35"/>
      <c r="O124" s="35"/>
      <c r="P124" s="33"/>
      <c r="Q124" s="33">
        <f>SUM(Q125:Q125)</f>
        <v>0</v>
      </c>
      <c r="R124" s="33">
        <f>SUM(R125:R125)</f>
        <v>0</v>
      </c>
      <c r="S124" s="33">
        <f>SUM(S125:S125)</f>
        <v>0</v>
      </c>
      <c r="T124" s="33">
        <f>SUM(T125:T125)</f>
        <v>0</v>
      </c>
      <c r="U124" s="33">
        <f t="shared" ref="U124:Z124" si="33">SUM(U125:U125)</f>
        <v>0</v>
      </c>
      <c r="V124" s="33">
        <f t="shared" si="33"/>
        <v>0</v>
      </c>
      <c r="W124" s="33">
        <f t="shared" si="33"/>
        <v>0</v>
      </c>
      <c r="X124" s="70">
        <f t="shared" si="33"/>
        <v>0</v>
      </c>
      <c r="Y124" s="70">
        <f t="shared" si="33"/>
        <v>0</v>
      </c>
      <c r="Z124" s="101">
        <f t="shared" si="33"/>
        <v>0</v>
      </c>
      <c r="AA124" s="104"/>
      <c r="AB124" s="104"/>
      <c r="AC124" s="104"/>
      <c r="AD124" s="105"/>
      <c r="AE124" s="105"/>
      <c r="AF124" s="104"/>
      <c r="AG124" s="104"/>
      <c r="AH124" s="104"/>
    </row>
    <row r="125" s="1" customFormat="1" customHeight="1" spans="1:34">
      <c r="A125" s="37"/>
      <c r="B125" s="37"/>
      <c r="C125" s="44"/>
      <c r="D125" s="47"/>
      <c r="E125" s="126"/>
      <c r="F125" s="44"/>
      <c r="G125" s="41"/>
      <c r="H125" s="44"/>
      <c r="I125" s="41"/>
      <c r="J125" s="42"/>
      <c r="K125" s="42"/>
      <c r="L125" s="42"/>
      <c r="M125" s="42"/>
      <c r="N125" s="42"/>
      <c r="O125" s="42"/>
      <c r="P125" s="42"/>
      <c r="Q125" s="48">
        <f>S125+U125+W125+Y125</f>
        <v>0</v>
      </c>
      <c r="R125" s="48">
        <f>T125+V125+X125+Z125</f>
        <v>0</v>
      </c>
      <c r="S125" s="44"/>
      <c r="T125" s="44"/>
      <c r="U125" s="44"/>
      <c r="V125" s="44"/>
      <c r="W125" s="44"/>
      <c r="X125" s="44"/>
      <c r="Y125" s="44"/>
      <c r="Z125" s="107"/>
      <c r="AA125" s="108"/>
      <c r="AB125" s="108"/>
      <c r="AC125" s="140"/>
      <c r="AD125" s="110"/>
      <c r="AE125" s="111"/>
      <c r="AF125" s="112"/>
      <c r="AG125" s="118"/>
      <c r="AH125" s="112"/>
    </row>
    <row r="126" s="5" customFormat="1" ht="41" customHeight="1" spans="1:34">
      <c r="A126" s="32" t="s">
        <v>502</v>
      </c>
      <c r="B126" s="32"/>
      <c r="C126" s="33"/>
      <c r="D126" s="34"/>
      <c r="E126" s="34"/>
      <c r="F126" s="35"/>
      <c r="G126" s="36"/>
      <c r="H126" s="34"/>
      <c r="I126" s="34"/>
      <c r="J126" s="35"/>
      <c r="K126" s="35"/>
      <c r="L126" s="35"/>
      <c r="M126" s="35"/>
      <c r="N126" s="35"/>
      <c r="O126" s="35"/>
      <c r="P126" s="33"/>
      <c r="Q126" s="33"/>
      <c r="R126" s="33"/>
      <c r="S126" s="33"/>
      <c r="T126" s="33"/>
      <c r="U126" s="33"/>
      <c r="V126" s="33"/>
      <c r="W126" s="33"/>
      <c r="X126" s="70"/>
      <c r="Y126" s="70"/>
      <c r="Z126" s="101"/>
      <c r="AA126" s="104"/>
      <c r="AB126" s="104"/>
      <c r="AC126" s="104"/>
      <c r="AD126" s="105"/>
      <c r="AE126" s="105"/>
      <c r="AF126" s="104"/>
      <c r="AG126" s="104"/>
      <c r="AH126" s="104"/>
    </row>
    <row r="127" s="5" customFormat="1" ht="41" customHeight="1" spans="1:34">
      <c r="A127" s="32" t="s">
        <v>503</v>
      </c>
      <c r="B127" s="32"/>
      <c r="C127" s="33"/>
      <c r="D127" s="34"/>
      <c r="E127" s="34"/>
      <c r="F127" s="35"/>
      <c r="G127" s="36"/>
      <c r="H127" s="34"/>
      <c r="I127" s="34"/>
      <c r="J127" s="35"/>
      <c r="K127" s="35"/>
      <c r="L127" s="35"/>
      <c r="M127" s="35"/>
      <c r="N127" s="35"/>
      <c r="O127" s="35"/>
      <c r="P127" s="33"/>
      <c r="Q127" s="33"/>
      <c r="R127" s="33"/>
      <c r="S127" s="33"/>
      <c r="T127" s="33"/>
      <c r="U127" s="33"/>
      <c r="V127" s="33"/>
      <c r="W127" s="33"/>
      <c r="X127" s="70"/>
      <c r="Y127" s="70"/>
      <c r="Z127" s="101"/>
      <c r="AA127" s="104"/>
      <c r="AB127" s="104"/>
      <c r="AC127" s="104"/>
      <c r="AD127" s="105"/>
      <c r="AE127" s="105"/>
      <c r="AF127" s="104"/>
      <c r="AG127" s="104"/>
      <c r="AH127" s="104"/>
    </row>
    <row r="128" s="5" customFormat="1" ht="41" customHeight="1" spans="1:34">
      <c r="A128" s="32" t="s">
        <v>504</v>
      </c>
      <c r="B128" s="32"/>
      <c r="C128" s="33"/>
      <c r="D128" s="34"/>
      <c r="E128" s="34"/>
      <c r="F128" s="35"/>
      <c r="G128" s="36">
        <f>SUM(G129:G142)</f>
        <v>14</v>
      </c>
      <c r="H128" s="34"/>
      <c r="I128" s="34"/>
      <c r="J128" s="35"/>
      <c r="K128" s="35"/>
      <c r="L128" s="35"/>
      <c r="M128" s="35"/>
      <c r="N128" s="35"/>
      <c r="O128" s="35"/>
      <c r="P128" s="33"/>
      <c r="Q128" s="33">
        <f>SUM(Q129:Q142)</f>
        <v>840</v>
      </c>
      <c r="R128" s="33">
        <f>SUM(R129:R142)</f>
        <v>840</v>
      </c>
      <c r="S128" s="33">
        <f>SUM(S129:S142)</f>
        <v>0</v>
      </c>
      <c r="T128" s="33">
        <f>SUM(T129:T142)</f>
        <v>0</v>
      </c>
      <c r="U128" s="33">
        <f t="shared" ref="U128:Z128" si="34">SUM(U129:U142)</f>
        <v>840</v>
      </c>
      <c r="V128" s="33">
        <f t="shared" si="34"/>
        <v>840</v>
      </c>
      <c r="W128" s="33">
        <f t="shared" si="34"/>
        <v>0</v>
      </c>
      <c r="X128" s="70">
        <f t="shared" si="34"/>
        <v>0</v>
      </c>
      <c r="Y128" s="70">
        <f t="shared" si="34"/>
        <v>0</v>
      </c>
      <c r="Z128" s="101">
        <f t="shared" si="34"/>
        <v>0</v>
      </c>
      <c r="AA128" s="104"/>
      <c r="AB128" s="104"/>
      <c r="AC128" s="104"/>
      <c r="AD128" s="105"/>
      <c r="AE128" s="105"/>
      <c r="AF128" s="104"/>
      <c r="AG128" s="104"/>
      <c r="AH128" s="104"/>
    </row>
    <row r="129" s="1" customFormat="1" ht="235" customHeight="1" spans="1:34">
      <c r="A129" s="37">
        <v>100</v>
      </c>
      <c r="B129" s="37" t="s">
        <v>41</v>
      </c>
      <c r="C129" s="41" t="s">
        <v>505</v>
      </c>
      <c r="D129" s="43" t="s">
        <v>506</v>
      </c>
      <c r="E129" s="40" t="s">
        <v>44</v>
      </c>
      <c r="F129" s="38" t="s">
        <v>507</v>
      </c>
      <c r="G129" s="41">
        <v>1</v>
      </c>
      <c r="H129" s="46" t="s">
        <v>385</v>
      </c>
      <c r="I129" s="41" t="s">
        <v>508</v>
      </c>
      <c r="J129" s="42" t="s">
        <v>48</v>
      </c>
      <c r="K129" s="42" t="s">
        <v>48</v>
      </c>
      <c r="L129" s="42" t="s">
        <v>48</v>
      </c>
      <c r="M129" s="42">
        <v>97</v>
      </c>
      <c r="N129" s="42">
        <v>263</v>
      </c>
      <c r="O129" s="42">
        <v>240</v>
      </c>
      <c r="P129" s="42">
        <v>751</v>
      </c>
      <c r="Q129" s="48">
        <f>S129+U129+W129+Y129</f>
        <v>60</v>
      </c>
      <c r="R129" s="48">
        <f t="shared" ref="R129:R142" si="35">T129+V129+X129+Z129</f>
        <v>60</v>
      </c>
      <c r="S129" s="48"/>
      <c r="T129" s="48"/>
      <c r="U129" s="48">
        <v>60</v>
      </c>
      <c r="V129" s="48">
        <v>60</v>
      </c>
      <c r="W129" s="48"/>
      <c r="X129" s="48"/>
      <c r="Y129" s="48"/>
      <c r="Z129" s="154"/>
      <c r="AA129" s="44" t="s">
        <v>193</v>
      </c>
      <c r="AB129" s="44" t="s">
        <v>193</v>
      </c>
      <c r="AC129" s="57" t="s">
        <v>509</v>
      </c>
      <c r="AD129" s="97" t="s">
        <v>50</v>
      </c>
      <c r="AE129" s="155"/>
      <c r="AF129" s="155"/>
      <c r="AG129" s="117">
        <f t="shared" ref="AG129:AG142" si="36">R129/Q129</f>
        <v>1</v>
      </c>
      <c r="AH129" s="112"/>
    </row>
    <row r="130" s="1" customFormat="1" ht="235" customHeight="1" spans="1:34">
      <c r="A130" s="37">
        <v>101</v>
      </c>
      <c r="B130" s="37" t="s">
        <v>41</v>
      </c>
      <c r="C130" s="38" t="s">
        <v>510</v>
      </c>
      <c r="D130" s="49" t="s">
        <v>511</v>
      </c>
      <c r="E130" s="40" t="s">
        <v>44</v>
      </c>
      <c r="F130" s="38" t="s">
        <v>512</v>
      </c>
      <c r="G130" s="41">
        <v>1</v>
      </c>
      <c r="H130" s="46" t="s">
        <v>385</v>
      </c>
      <c r="I130" s="38" t="s">
        <v>513</v>
      </c>
      <c r="J130" s="42" t="s">
        <v>48</v>
      </c>
      <c r="K130" s="42" t="s">
        <v>48</v>
      </c>
      <c r="L130" s="42" t="s">
        <v>48</v>
      </c>
      <c r="M130" s="42">
        <v>43</v>
      </c>
      <c r="N130" s="42">
        <v>87</v>
      </c>
      <c r="O130" s="42">
        <v>310</v>
      </c>
      <c r="P130" s="42">
        <v>785</v>
      </c>
      <c r="Q130" s="48">
        <f>S130+U130+W130+Y130</f>
        <v>60</v>
      </c>
      <c r="R130" s="48">
        <f t="shared" si="35"/>
        <v>60</v>
      </c>
      <c r="S130" s="44"/>
      <c r="T130" s="44"/>
      <c r="U130" s="48">
        <v>60</v>
      </c>
      <c r="V130" s="48">
        <v>60</v>
      </c>
      <c r="W130" s="44"/>
      <c r="X130" s="44"/>
      <c r="Y130" s="44"/>
      <c r="Z130" s="107"/>
      <c r="AA130" s="44" t="s">
        <v>193</v>
      </c>
      <c r="AB130" s="44" t="s">
        <v>193</v>
      </c>
      <c r="AC130" s="57" t="s">
        <v>509</v>
      </c>
      <c r="AD130" s="97" t="s">
        <v>50</v>
      </c>
      <c r="AE130" s="111"/>
      <c r="AF130" s="112"/>
      <c r="AG130" s="117">
        <f t="shared" si="36"/>
        <v>1</v>
      </c>
      <c r="AH130" s="112"/>
    </row>
    <row r="131" s="1" customFormat="1" ht="235" customHeight="1" spans="1:34">
      <c r="A131" s="37">
        <v>102</v>
      </c>
      <c r="B131" s="37" t="s">
        <v>41</v>
      </c>
      <c r="C131" s="37" t="s">
        <v>514</v>
      </c>
      <c r="D131" s="124" t="s">
        <v>515</v>
      </c>
      <c r="E131" s="40" t="s">
        <v>44</v>
      </c>
      <c r="F131" s="37" t="s">
        <v>516</v>
      </c>
      <c r="G131" s="41">
        <v>1</v>
      </c>
      <c r="H131" s="46" t="s">
        <v>385</v>
      </c>
      <c r="I131" s="37" t="s">
        <v>517</v>
      </c>
      <c r="J131" s="42" t="s">
        <v>51</v>
      </c>
      <c r="K131" s="42" t="s">
        <v>48</v>
      </c>
      <c r="L131" s="42" t="s">
        <v>48</v>
      </c>
      <c r="M131" s="42">
        <v>251</v>
      </c>
      <c r="N131" s="42">
        <v>710</v>
      </c>
      <c r="O131" s="42">
        <v>400</v>
      </c>
      <c r="P131" s="42">
        <v>840</v>
      </c>
      <c r="Q131" s="48">
        <f t="shared" ref="Q131:Q142" si="37">S131+U131+W131+Y131</f>
        <v>60</v>
      </c>
      <c r="R131" s="48">
        <f t="shared" si="35"/>
        <v>60</v>
      </c>
      <c r="S131" s="44"/>
      <c r="T131" s="44"/>
      <c r="U131" s="44">
        <v>60</v>
      </c>
      <c r="V131" s="48">
        <v>60</v>
      </c>
      <c r="W131" s="44"/>
      <c r="X131" s="44"/>
      <c r="Y131" s="44"/>
      <c r="Z131" s="107"/>
      <c r="AA131" s="44" t="s">
        <v>193</v>
      </c>
      <c r="AB131" s="44" t="s">
        <v>193</v>
      </c>
      <c r="AC131" s="57" t="s">
        <v>509</v>
      </c>
      <c r="AD131" s="97" t="s">
        <v>50</v>
      </c>
      <c r="AE131" s="111"/>
      <c r="AF131" s="112"/>
      <c r="AG131" s="117">
        <f t="shared" si="36"/>
        <v>1</v>
      </c>
      <c r="AH131" s="112"/>
    </row>
    <row r="132" s="1" customFormat="1" ht="235" customHeight="1" spans="1:34">
      <c r="A132" s="37">
        <v>103</v>
      </c>
      <c r="B132" s="37" t="s">
        <v>41</v>
      </c>
      <c r="C132" s="41" t="s">
        <v>518</v>
      </c>
      <c r="D132" s="43" t="s">
        <v>519</v>
      </c>
      <c r="E132" s="40" t="s">
        <v>44</v>
      </c>
      <c r="F132" s="41" t="s">
        <v>520</v>
      </c>
      <c r="G132" s="41">
        <v>1</v>
      </c>
      <c r="H132" s="46" t="s">
        <v>385</v>
      </c>
      <c r="I132" s="41" t="s">
        <v>360</v>
      </c>
      <c r="J132" s="42" t="s">
        <v>48</v>
      </c>
      <c r="K132" s="42" t="s">
        <v>48</v>
      </c>
      <c r="L132" s="42" t="s">
        <v>48</v>
      </c>
      <c r="M132" s="42">
        <v>51</v>
      </c>
      <c r="N132" s="42">
        <v>134</v>
      </c>
      <c r="O132" s="42">
        <v>240</v>
      </c>
      <c r="P132" s="42">
        <v>512</v>
      </c>
      <c r="Q132" s="48">
        <f t="shared" si="37"/>
        <v>60</v>
      </c>
      <c r="R132" s="48">
        <f t="shared" si="35"/>
        <v>60</v>
      </c>
      <c r="S132" s="44"/>
      <c r="T132" s="44"/>
      <c r="U132" s="41">
        <v>60</v>
      </c>
      <c r="V132" s="48">
        <v>60</v>
      </c>
      <c r="W132" s="44"/>
      <c r="X132" s="44"/>
      <c r="Y132" s="44"/>
      <c r="Z132" s="107"/>
      <c r="AA132" s="44" t="s">
        <v>193</v>
      </c>
      <c r="AB132" s="44" t="s">
        <v>193</v>
      </c>
      <c r="AC132" s="57" t="s">
        <v>509</v>
      </c>
      <c r="AD132" s="97" t="s">
        <v>50</v>
      </c>
      <c r="AE132" s="111"/>
      <c r="AF132" s="112"/>
      <c r="AG132" s="117">
        <f t="shared" si="36"/>
        <v>1</v>
      </c>
      <c r="AH132" s="112"/>
    </row>
    <row r="133" s="1" customFormat="1" ht="235" customHeight="1" spans="1:34">
      <c r="A133" s="37">
        <v>104</v>
      </c>
      <c r="B133" s="37" t="s">
        <v>41</v>
      </c>
      <c r="C133" s="41" t="s">
        <v>521</v>
      </c>
      <c r="D133" s="43" t="s">
        <v>522</v>
      </c>
      <c r="E133" s="40" t="s">
        <v>44</v>
      </c>
      <c r="F133" s="41" t="s">
        <v>523</v>
      </c>
      <c r="G133" s="41">
        <v>1</v>
      </c>
      <c r="H133" s="46" t="s">
        <v>385</v>
      </c>
      <c r="I133" s="41" t="s">
        <v>524</v>
      </c>
      <c r="J133" s="42" t="s">
        <v>51</v>
      </c>
      <c r="K133" s="42" t="s">
        <v>48</v>
      </c>
      <c r="L133" s="42" t="s">
        <v>48</v>
      </c>
      <c r="M133" s="42">
        <v>83</v>
      </c>
      <c r="N133" s="42">
        <v>158</v>
      </c>
      <c r="O133" s="42">
        <v>210</v>
      </c>
      <c r="P133" s="42">
        <v>520</v>
      </c>
      <c r="Q133" s="48">
        <f t="shared" si="37"/>
        <v>60</v>
      </c>
      <c r="R133" s="48">
        <f t="shared" si="35"/>
        <v>60</v>
      </c>
      <c r="S133" s="44"/>
      <c r="T133" s="44"/>
      <c r="U133" s="48">
        <v>60</v>
      </c>
      <c r="V133" s="44">
        <v>60</v>
      </c>
      <c r="W133" s="44"/>
      <c r="X133" s="44"/>
      <c r="Y133" s="44"/>
      <c r="Z133" s="107"/>
      <c r="AA133" s="44" t="s">
        <v>193</v>
      </c>
      <c r="AB133" s="44" t="s">
        <v>193</v>
      </c>
      <c r="AC133" s="57" t="s">
        <v>509</v>
      </c>
      <c r="AD133" s="97" t="s">
        <v>50</v>
      </c>
      <c r="AE133" s="111"/>
      <c r="AF133" s="112"/>
      <c r="AG133" s="117">
        <f t="shared" si="36"/>
        <v>1</v>
      </c>
      <c r="AH133" s="112"/>
    </row>
    <row r="134" s="1" customFormat="1" ht="235" customHeight="1" spans="1:34">
      <c r="A134" s="37">
        <v>105</v>
      </c>
      <c r="B134" s="37" t="s">
        <v>41</v>
      </c>
      <c r="C134" s="41" t="s">
        <v>525</v>
      </c>
      <c r="D134" s="43" t="s">
        <v>526</v>
      </c>
      <c r="E134" s="40" t="s">
        <v>44</v>
      </c>
      <c r="F134" s="41" t="s">
        <v>527</v>
      </c>
      <c r="G134" s="41">
        <v>1</v>
      </c>
      <c r="H134" s="46" t="s">
        <v>385</v>
      </c>
      <c r="I134" s="41" t="s">
        <v>528</v>
      </c>
      <c r="J134" s="42" t="s">
        <v>51</v>
      </c>
      <c r="K134" s="42" t="s">
        <v>48</v>
      </c>
      <c r="L134" s="42" t="s">
        <v>48</v>
      </c>
      <c r="M134" s="42">
        <v>75</v>
      </c>
      <c r="N134" s="42">
        <v>196</v>
      </c>
      <c r="O134" s="42">
        <v>320</v>
      </c>
      <c r="P134" s="42">
        <v>850</v>
      </c>
      <c r="Q134" s="48">
        <f t="shared" si="37"/>
        <v>60</v>
      </c>
      <c r="R134" s="48">
        <f t="shared" si="35"/>
        <v>60</v>
      </c>
      <c r="S134" s="44"/>
      <c r="T134" s="44"/>
      <c r="U134" s="41">
        <v>60</v>
      </c>
      <c r="V134" s="48">
        <v>60</v>
      </c>
      <c r="W134" s="44"/>
      <c r="X134" s="44"/>
      <c r="Y134" s="44"/>
      <c r="Z134" s="107"/>
      <c r="AA134" s="44" t="s">
        <v>193</v>
      </c>
      <c r="AB134" s="44" t="s">
        <v>193</v>
      </c>
      <c r="AC134" s="57" t="s">
        <v>509</v>
      </c>
      <c r="AD134" s="97" t="s">
        <v>50</v>
      </c>
      <c r="AE134" s="94"/>
      <c r="AF134" s="112"/>
      <c r="AG134" s="117">
        <f t="shared" si="36"/>
        <v>1</v>
      </c>
      <c r="AH134" s="112"/>
    </row>
    <row r="135" s="1" customFormat="1" ht="235" customHeight="1" spans="1:34">
      <c r="A135" s="37">
        <v>106</v>
      </c>
      <c r="B135" s="37" t="s">
        <v>41</v>
      </c>
      <c r="C135" s="41" t="s">
        <v>529</v>
      </c>
      <c r="D135" s="43" t="s">
        <v>530</v>
      </c>
      <c r="E135" s="40" t="s">
        <v>44</v>
      </c>
      <c r="F135" s="41" t="s">
        <v>531</v>
      </c>
      <c r="G135" s="41">
        <v>1</v>
      </c>
      <c r="H135" s="46" t="s">
        <v>385</v>
      </c>
      <c r="I135" s="41" t="s">
        <v>532</v>
      </c>
      <c r="J135" s="42" t="s">
        <v>48</v>
      </c>
      <c r="K135" s="42" t="s">
        <v>48</v>
      </c>
      <c r="L135" s="42" t="s">
        <v>48</v>
      </c>
      <c r="M135" s="42">
        <v>58</v>
      </c>
      <c r="N135" s="42">
        <v>161</v>
      </c>
      <c r="O135" s="42">
        <v>160</v>
      </c>
      <c r="P135" s="42">
        <v>420</v>
      </c>
      <c r="Q135" s="48">
        <f t="shared" si="37"/>
        <v>60</v>
      </c>
      <c r="R135" s="48">
        <f t="shared" si="35"/>
        <v>60</v>
      </c>
      <c r="S135" s="44"/>
      <c r="T135" s="44"/>
      <c r="U135" s="41">
        <v>60</v>
      </c>
      <c r="V135" s="48">
        <v>60</v>
      </c>
      <c r="W135" s="44"/>
      <c r="X135" s="44"/>
      <c r="Y135" s="44"/>
      <c r="Z135" s="107"/>
      <c r="AA135" s="44" t="s">
        <v>193</v>
      </c>
      <c r="AB135" s="44" t="s">
        <v>193</v>
      </c>
      <c r="AC135" s="57" t="s">
        <v>509</v>
      </c>
      <c r="AD135" s="97" t="s">
        <v>50</v>
      </c>
      <c r="AE135" s="94"/>
      <c r="AF135" s="112"/>
      <c r="AG135" s="117">
        <f t="shared" si="36"/>
        <v>1</v>
      </c>
      <c r="AH135" s="112"/>
    </row>
    <row r="136" s="1" customFormat="1" ht="235" customHeight="1" spans="1:34">
      <c r="A136" s="37">
        <v>107</v>
      </c>
      <c r="B136" s="37" t="s">
        <v>41</v>
      </c>
      <c r="C136" s="44" t="s">
        <v>533</v>
      </c>
      <c r="D136" s="47" t="s">
        <v>534</v>
      </c>
      <c r="E136" s="40" t="s">
        <v>44</v>
      </c>
      <c r="F136" s="41" t="s">
        <v>535</v>
      </c>
      <c r="G136" s="41">
        <v>1</v>
      </c>
      <c r="H136" s="46" t="s">
        <v>385</v>
      </c>
      <c r="I136" s="41" t="s">
        <v>292</v>
      </c>
      <c r="J136" s="42" t="s">
        <v>51</v>
      </c>
      <c r="K136" s="42" t="s">
        <v>48</v>
      </c>
      <c r="L136" s="42" t="s">
        <v>48</v>
      </c>
      <c r="M136" s="42">
        <v>184</v>
      </c>
      <c r="N136" s="42">
        <v>375</v>
      </c>
      <c r="O136" s="42">
        <v>280</v>
      </c>
      <c r="P136" s="42">
        <v>576</v>
      </c>
      <c r="Q136" s="48">
        <f t="shared" si="37"/>
        <v>60</v>
      </c>
      <c r="R136" s="48">
        <f t="shared" si="35"/>
        <v>60</v>
      </c>
      <c r="S136" s="44"/>
      <c r="T136" s="44"/>
      <c r="U136" s="48">
        <v>60</v>
      </c>
      <c r="V136" s="48">
        <v>60</v>
      </c>
      <c r="W136" s="44"/>
      <c r="X136" s="44"/>
      <c r="Y136" s="44"/>
      <c r="Z136" s="107"/>
      <c r="AA136" s="44" t="s">
        <v>193</v>
      </c>
      <c r="AB136" s="44" t="s">
        <v>193</v>
      </c>
      <c r="AC136" s="57" t="s">
        <v>509</v>
      </c>
      <c r="AD136" s="97" t="s">
        <v>50</v>
      </c>
      <c r="AE136" s="111"/>
      <c r="AF136" s="112"/>
      <c r="AG136" s="117">
        <f t="shared" si="36"/>
        <v>1</v>
      </c>
      <c r="AH136" s="112"/>
    </row>
    <row r="137" s="1" customFormat="1" ht="235" customHeight="1" spans="1:34">
      <c r="A137" s="37">
        <v>108</v>
      </c>
      <c r="B137" s="37" t="s">
        <v>41</v>
      </c>
      <c r="C137" s="41" t="s">
        <v>536</v>
      </c>
      <c r="D137" s="43" t="s">
        <v>537</v>
      </c>
      <c r="E137" s="40" t="s">
        <v>44</v>
      </c>
      <c r="F137" s="41" t="s">
        <v>538</v>
      </c>
      <c r="G137" s="41">
        <v>1</v>
      </c>
      <c r="H137" s="46" t="s">
        <v>385</v>
      </c>
      <c r="I137" s="41" t="s">
        <v>411</v>
      </c>
      <c r="J137" s="42" t="s">
        <v>48</v>
      </c>
      <c r="K137" s="42" t="s">
        <v>48</v>
      </c>
      <c r="L137" s="42" t="s">
        <v>48</v>
      </c>
      <c r="M137" s="42">
        <v>43</v>
      </c>
      <c r="N137" s="42">
        <v>111</v>
      </c>
      <c r="O137" s="42">
        <v>160</v>
      </c>
      <c r="P137" s="42">
        <v>468</v>
      </c>
      <c r="Q137" s="48">
        <f t="shared" si="37"/>
        <v>60</v>
      </c>
      <c r="R137" s="48">
        <f t="shared" si="35"/>
        <v>60</v>
      </c>
      <c r="S137" s="44"/>
      <c r="T137" s="44"/>
      <c r="U137" s="41">
        <v>60</v>
      </c>
      <c r="V137" s="48">
        <v>60</v>
      </c>
      <c r="W137" s="44"/>
      <c r="X137" s="44"/>
      <c r="Y137" s="44"/>
      <c r="Z137" s="107"/>
      <c r="AA137" s="44" t="s">
        <v>193</v>
      </c>
      <c r="AB137" s="44" t="s">
        <v>193</v>
      </c>
      <c r="AC137" s="57" t="s">
        <v>509</v>
      </c>
      <c r="AD137" s="97" t="s">
        <v>50</v>
      </c>
      <c r="AE137" s="111"/>
      <c r="AF137" s="112"/>
      <c r="AG137" s="117">
        <f t="shared" si="36"/>
        <v>1</v>
      </c>
      <c r="AH137" s="112"/>
    </row>
    <row r="138" s="1" customFormat="1" ht="235" customHeight="1" spans="1:34">
      <c r="A138" s="37">
        <v>109</v>
      </c>
      <c r="B138" s="37" t="s">
        <v>41</v>
      </c>
      <c r="C138" s="41" t="s">
        <v>539</v>
      </c>
      <c r="D138" s="43" t="s">
        <v>540</v>
      </c>
      <c r="E138" s="40" t="s">
        <v>44</v>
      </c>
      <c r="F138" s="43" t="s">
        <v>541</v>
      </c>
      <c r="G138" s="41">
        <v>1</v>
      </c>
      <c r="H138" s="46" t="s">
        <v>385</v>
      </c>
      <c r="I138" s="41" t="s">
        <v>430</v>
      </c>
      <c r="J138" s="42" t="s">
        <v>51</v>
      </c>
      <c r="K138" s="42" t="s">
        <v>48</v>
      </c>
      <c r="L138" s="42" t="s">
        <v>48</v>
      </c>
      <c r="M138" s="42">
        <v>72</v>
      </c>
      <c r="N138" s="42">
        <v>148</v>
      </c>
      <c r="O138" s="42">
        <v>351</v>
      </c>
      <c r="P138" s="42">
        <v>880</v>
      </c>
      <c r="Q138" s="48">
        <f t="shared" si="37"/>
        <v>60</v>
      </c>
      <c r="R138" s="48">
        <f t="shared" si="35"/>
        <v>60</v>
      </c>
      <c r="S138" s="44"/>
      <c r="T138" s="44"/>
      <c r="U138" s="48">
        <v>60</v>
      </c>
      <c r="V138" s="48">
        <v>60</v>
      </c>
      <c r="W138" s="44"/>
      <c r="X138" s="44"/>
      <c r="Y138" s="44"/>
      <c r="Z138" s="107"/>
      <c r="AA138" s="44" t="s">
        <v>193</v>
      </c>
      <c r="AB138" s="44" t="s">
        <v>193</v>
      </c>
      <c r="AC138" s="57" t="s">
        <v>509</v>
      </c>
      <c r="AD138" s="97" t="s">
        <v>50</v>
      </c>
      <c r="AE138" s="111"/>
      <c r="AF138" s="112"/>
      <c r="AG138" s="117">
        <f t="shared" si="36"/>
        <v>1</v>
      </c>
      <c r="AH138" s="112"/>
    </row>
    <row r="139" s="1" customFormat="1" ht="235" customHeight="1" spans="1:34">
      <c r="A139" s="37">
        <v>110</v>
      </c>
      <c r="B139" s="37" t="s">
        <v>41</v>
      </c>
      <c r="C139" s="41" t="s">
        <v>542</v>
      </c>
      <c r="D139" s="43" t="s">
        <v>543</v>
      </c>
      <c r="E139" s="40" t="s">
        <v>44</v>
      </c>
      <c r="F139" s="41" t="s">
        <v>544</v>
      </c>
      <c r="G139" s="41">
        <v>1</v>
      </c>
      <c r="H139" s="46" t="s">
        <v>385</v>
      </c>
      <c r="I139" s="41" t="s">
        <v>491</v>
      </c>
      <c r="J139" s="42" t="s">
        <v>48</v>
      </c>
      <c r="K139" s="42" t="s">
        <v>48</v>
      </c>
      <c r="L139" s="42" t="s">
        <v>48</v>
      </c>
      <c r="M139" s="42">
        <v>45</v>
      </c>
      <c r="N139" s="42">
        <v>106</v>
      </c>
      <c r="O139" s="42">
        <v>340</v>
      </c>
      <c r="P139" s="42">
        <v>740</v>
      </c>
      <c r="Q139" s="48">
        <f t="shared" si="37"/>
        <v>60</v>
      </c>
      <c r="R139" s="48">
        <f t="shared" si="35"/>
        <v>60</v>
      </c>
      <c r="S139" s="44"/>
      <c r="T139" s="44"/>
      <c r="U139" s="48">
        <v>60</v>
      </c>
      <c r="V139" s="48">
        <v>60</v>
      </c>
      <c r="W139" s="48"/>
      <c r="X139" s="48"/>
      <c r="Y139" s="48"/>
      <c r="Z139" s="154"/>
      <c r="AA139" s="44" t="s">
        <v>193</v>
      </c>
      <c r="AB139" s="44" t="s">
        <v>193</v>
      </c>
      <c r="AC139" s="57" t="s">
        <v>509</v>
      </c>
      <c r="AD139" s="97" t="s">
        <v>50</v>
      </c>
      <c r="AE139" s="94"/>
      <c r="AF139" s="112"/>
      <c r="AG139" s="117">
        <f t="shared" si="36"/>
        <v>1</v>
      </c>
      <c r="AH139" s="112"/>
    </row>
    <row r="140" s="1" customFormat="1" ht="235" customHeight="1" spans="1:34">
      <c r="A140" s="37">
        <v>111</v>
      </c>
      <c r="B140" s="37" t="s">
        <v>41</v>
      </c>
      <c r="C140" s="38" t="s">
        <v>545</v>
      </c>
      <c r="D140" s="49" t="s">
        <v>546</v>
      </c>
      <c r="E140" s="40" t="s">
        <v>44</v>
      </c>
      <c r="F140" s="41" t="s">
        <v>547</v>
      </c>
      <c r="G140" s="41">
        <v>1</v>
      </c>
      <c r="H140" s="46" t="s">
        <v>385</v>
      </c>
      <c r="I140" s="38" t="s">
        <v>122</v>
      </c>
      <c r="J140" s="42" t="s">
        <v>48</v>
      </c>
      <c r="K140" s="42" t="s">
        <v>48</v>
      </c>
      <c r="L140" s="42" t="s">
        <v>48</v>
      </c>
      <c r="M140" s="42">
        <v>741</v>
      </c>
      <c r="N140" s="42">
        <v>2225</v>
      </c>
      <c r="O140" s="42">
        <v>10817</v>
      </c>
      <c r="P140" s="42">
        <v>32452</v>
      </c>
      <c r="Q140" s="48">
        <f t="shared" si="37"/>
        <v>60</v>
      </c>
      <c r="R140" s="48">
        <f t="shared" si="35"/>
        <v>60</v>
      </c>
      <c r="S140" s="44"/>
      <c r="T140" s="44"/>
      <c r="U140" s="38">
        <v>60</v>
      </c>
      <c r="V140" s="48">
        <v>60</v>
      </c>
      <c r="W140" s="44"/>
      <c r="X140" s="44"/>
      <c r="Y140" s="44"/>
      <c r="Z140" s="44"/>
      <c r="AA140" s="44" t="s">
        <v>193</v>
      </c>
      <c r="AB140" s="44" t="s">
        <v>193</v>
      </c>
      <c r="AC140" s="57" t="s">
        <v>509</v>
      </c>
      <c r="AD140" s="97" t="s">
        <v>50</v>
      </c>
      <c r="AE140" s="94"/>
      <c r="AF140" s="156"/>
      <c r="AG140" s="117">
        <f t="shared" si="36"/>
        <v>1</v>
      </c>
      <c r="AH140" s="156"/>
    </row>
    <row r="141" s="1" customFormat="1" ht="235" customHeight="1" spans="1:34">
      <c r="A141" s="37">
        <v>112</v>
      </c>
      <c r="B141" s="37" t="s">
        <v>41</v>
      </c>
      <c r="C141" s="41" t="s">
        <v>548</v>
      </c>
      <c r="D141" s="43" t="s">
        <v>549</v>
      </c>
      <c r="E141" s="40" t="s">
        <v>44</v>
      </c>
      <c r="F141" s="41" t="s">
        <v>550</v>
      </c>
      <c r="G141" s="41">
        <v>1</v>
      </c>
      <c r="H141" s="46" t="s">
        <v>385</v>
      </c>
      <c r="I141" s="41" t="s">
        <v>551</v>
      </c>
      <c r="J141" s="42" t="s">
        <v>48</v>
      </c>
      <c r="K141" s="42" t="s">
        <v>48</v>
      </c>
      <c r="L141" s="42" t="s">
        <v>48</v>
      </c>
      <c r="M141" s="42">
        <v>55</v>
      </c>
      <c r="N141" s="42">
        <v>103</v>
      </c>
      <c r="O141" s="42">
        <v>320</v>
      </c>
      <c r="P141" s="42">
        <v>840</v>
      </c>
      <c r="Q141" s="48">
        <f t="shared" si="37"/>
        <v>60</v>
      </c>
      <c r="R141" s="48">
        <f t="shared" si="35"/>
        <v>60</v>
      </c>
      <c r="S141" s="44"/>
      <c r="T141" s="44"/>
      <c r="U141" s="38">
        <v>60</v>
      </c>
      <c r="V141" s="48">
        <v>60</v>
      </c>
      <c r="W141" s="44"/>
      <c r="X141" s="44"/>
      <c r="Y141" s="44"/>
      <c r="Z141" s="44"/>
      <c r="AA141" s="44" t="s">
        <v>193</v>
      </c>
      <c r="AB141" s="44" t="s">
        <v>193</v>
      </c>
      <c r="AC141" s="57" t="s">
        <v>509</v>
      </c>
      <c r="AD141" s="97" t="s">
        <v>50</v>
      </c>
      <c r="AE141" s="94"/>
      <c r="AF141" s="96"/>
      <c r="AG141" s="117">
        <f t="shared" si="36"/>
        <v>1</v>
      </c>
      <c r="AH141" s="95"/>
    </row>
    <row r="142" s="1" customFormat="1" ht="235" customHeight="1" spans="1:34">
      <c r="A142" s="37">
        <v>113</v>
      </c>
      <c r="B142" s="37" t="s">
        <v>41</v>
      </c>
      <c r="C142" s="127" t="s">
        <v>552</v>
      </c>
      <c r="D142" s="120" t="s">
        <v>553</v>
      </c>
      <c r="E142" s="40" t="s">
        <v>44</v>
      </c>
      <c r="F142" s="121" t="s">
        <v>520</v>
      </c>
      <c r="G142" s="41">
        <v>1</v>
      </c>
      <c r="H142" s="41" t="s">
        <v>71</v>
      </c>
      <c r="I142" s="41" t="s">
        <v>554</v>
      </c>
      <c r="J142" s="42" t="s">
        <v>51</v>
      </c>
      <c r="K142" s="42" t="s">
        <v>48</v>
      </c>
      <c r="L142" s="42" t="s">
        <v>48</v>
      </c>
      <c r="M142" s="42">
        <v>51</v>
      </c>
      <c r="N142" s="42">
        <v>134</v>
      </c>
      <c r="O142" s="42">
        <v>250</v>
      </c>
      <c r="P142" s="42">
        <v>710</v>
      </c>
      <c r="Q142" s="48">
        <f t="shared" si="37"/>
        <v>60</v>
      </c>
      <c r="R142" s="48">
        <f t="shared" si="35"/>
        <v>60</v>
      </c>
      <c r="S142" s="44"/>
      <c r="T142" s="44"/>
      <c r="U142" s="151">
        <v>60</v>
      </c>
      <c r="V142" s="48">
        <v>60</v>
      </c>
      <c r="W142" s="44"/>
      <c r="X142" s="44"/>
      <c r="Y142" s="44"/>
      <c r="Z142" s="44"/>
      <c r="AA142" s="41" t="s">
        <v>71</v>
      </c>
      <c r="AB142" s="44" t="s">
        <v>193</v>
      </c>
      <c r="AC142" s="57" t="s">
        <v>509</v>
      </c>
      <c r="AD142" s="93" t="s">
        <v>50</v>
      </c>
      <c r="AE142" s="94"/>
      <c r="AF142" s="96"/>
      <c r="AG142" s="117">
        <f t="shared" si="36"/>
        <v>1</v>
      </c>
      <c r="AH142" s="95"/>
    </row>
    <row r="143" s="4" customFormat="1" ht="30" customHeight="1" spans="1:34">
      <c r="A143" s="27" t="s">
        <v>555</v>
      </c>
      <c r="B143" s="27"/>
      <c r="C143" s="28"/>
      <c r="D143" s="29"/>
      <c r="E143" s="29"/>
      <c r="F143" s="30"/>
      <c r="G143" s="31">
        <f>G144+G146+G148+G166</f>
        <v>28</v>
      </c>
      <c r="H143" s="29"/>
      <c r="I143" s="29"/>
      <c r="J143" s="30"/>
      <c r="K143" s="30"/>
      <c r="L143" s="30"/>
      <c r="M143" s="30"/>
      <c r="N143" s="30"/>
      <c r="O143" s="30"/>
      <c r="P143" s="31"/>
      <c r="Q143" s="68">
        <f>Q144+Q146+Q148+Q166</f>
        <v>1528.7</v>
      </c>
      <c r="R143" s="68">
        <f>R144+R146+R148+R166</f>
        <v>1528.7</v>
      </c>
      <c r="S143" s="31">
        <f>S144+S146+S148+S166</f>
        <v>1528.7</v>
      </c>
      <c r="T143" s="31">
        <f>T144+T146+T148+T166</f>
        <v>1528.7</v>
      </c>
      <c r="U143" s="31">
        <f t="shared" ref="U143:Z143" si="38">U144+U146+U148+U166</f>
        <v>0</v>
      </c>
      <c r="V143" s="31">
        <f t="shared" si="38"/>
        <v>0</v>
      </c>
      <c r="W143" s="31">
        <f t="shared" si="38"/>
        <v>0</v>
      </c>
      <c r="X143" s="69">
        <f t="shared" si="38"/>
        <v>0</v>
      </c>
      <c r="Y143" s="69">
        <f t="shared" si="38"/>
        <v>0</v>
      </c>
      <c r="Z143" s="130">
        <f t="shared" si="38"/>
        <v>0</v>
      </c>
      <c r="AA143" s="138"/>
      <c r="AB143" s="138"/>
      <c r="AC143" s="138"/>
      <c r="AD143" s="139"/>
      <c r="AE143" s="139"/>
      <c r="AF143" s="138"/>
      <c r="AG143" s="138"/>
      <c r="AH143" s="138"/>
    </row>
    <row r="144" s="5" customFormat="1" ht="41" customHeight="1" spans="1:34">
      <c r="A144" s="32" t="s">
        <v>556</v>
      </c>
      <c r="B144" s="32"/>
      <c r="C144" s="33"/>
      <c r="D144" s="34"/>
      <c r="E144" s="34"/>
      <c r="F144" s="35"/>
      <c r="G144" s="36">
        <f>SUM(G145)</f>
        <v>1</v>
      </c>
      <c r="H144" s="34"/>
      <c r="I144" s="34"/>
      <c r="J144" s="35"/>
      <c r="K144" s="35"/>
      <c r="L144" s="35"/>
      <c r="M144" s="35"/>
      <c r="N144" s="35"/>
      <c r="O144" s="35"/>
      <c r="P144" s="33"/>
      <c r="Q144" s="33">
        <f>SUM(Q145)</f>
        <v>1200</v>
      </c>
      <c r="R144" s="33">
        <f>SUM(R145)</f>
        <v>1200</v>
      </c>
      <c r="S144" s="33">
        <f>SUM(S145)</f>
        <v>1200</v>
      </c>
      <c r="T144" s="33">
        <f>SUM(T145)</f>
        <v>1200</v>
      </c>
      <c r="U144" s="33">
        <f t="shared" ref="U144:Z144" si="39">SUM(U145)</f>
        <v>0</v>
      </c>
      <c r="V144" s="33">
        <f t="shared" si="39"/>
        <v>0</v>
      </c>
      <c r="W144" s="33">
        <f t="shared" si="39"/>
        <v>0</v>
      </c>
      <c r="X144" s="70">
        <f t="shared" si="39"/>
        <v>0</v>
      </c>
      <c r="Y144" s="70">
        <f t="shared" si="39"/>
        <v>0</v>
      </c>
      <c r="Z144" s="101">
        <f t="shared" si="39"/>
        <v>0</v>
      </c>
      <c r="AA144" s="104"/>
      <c r="AB144" s="104"/>
      <c r="AC144" s="104"/>
      <c r="AD144" s="105"/>
      <c r="AE144" s="105"/>
      <c r="AF144" s="104"/>
      <c r="AG144" s="104"/>
      <c r="AH144" s="104"/>
    </row>
    <row r="145" s="1" customFormat="1" ht="101" customHeight="1" spans="1:34">
      <c r="A145" s="37">
        <v>114</v>
      </c>
      <c r="B145" s="37" t="s">
        <v>41</v>
      </c>
      <c r="C145" s="37" t="s">
        <v>557</v>
      </c>
      <c r="D145" s="37" t="s">
        <v>558</v>
      </c>
      <c r="E145" s="37" t="s">
        <v>207</v>
      </c>
      <c r="F145" s="37" t="s">
        <v>559</v>
      </c>
      <c r="G145" s="126">
        <v>1</v>
      </c>
      <c r="H145" s="46" t="s">
        <v>385</v>
      </c>
      <c r="I145" s="146" t="s">
        <v>385</v>
      </c>
      <c r="J145" s="42"/>
      <c r="K145" s="42"/>
      <c r="L145" s="42"/>
      <c r="M145" s="42">
        <v>4000</v>
      </c>
      <c r="N145" s="42">
        <v>4000</v>
      </c>
      <c r="O145" s="42">
        <v>4000</v>
      </c>
      <c r="P145" s="42">
        <v>4000</v>
      </c>
      <c r="Q145" s="48">
        <f>S145+U145+W145+Y145</f>
        <v>1200</v>
      </c>
      <c r="R145" s="48">
        <f>T145+V145+X145+Z145</f>
        <v>1200</v>
      </c>
      <c r="S145" s="48">
        <v>1200</v>
      </c>
      <c r="T145" s="48">
        <v>1200</v>
      </c>
      <c r="U145" s="48"/>
      <c r="V145" s="48"/>
      <c r="W145" s="48"/>
      <c r="X145" s="48"/>
      <c r="Y145" s="48"/>
      <c r="Z145" s="154"/>
      <c r="AA145" s="44" t="s">
        <v>487</v>
      </c>
      <c r="AB145" s="37" t="s">
        <v>560</v>
      </c>
      <c r="AC145" s="37" t="s">
        <v>561</v>
      </c>
      <c r="AD145" s="93" t="s">
        <v>50</v>
      </c>
      <c r="AE145" s="111"/>
      <c r="AF145" s="112"/>
      <c r="AG145" s="117">
        <f>R145/Q145</f>
        <v>1</v>
      </c>
      <c r="AH145" s="37" t="s">
        <v>51</v>
      </c>
    </row>
    <row r="146" s="5" customFormat="1" ht="41" customHeight="1" spans="1:34">
      <c r="A146" s="32" t="s">
        <v>562</v>
      </c>
      <c r="B146" s="32"/>
      <c r="C146" s="33"/>
      <c r="D146" s="34"/>
      <c r="E146" s="34"/>
      <c r="F146" s="35"/>
      <c r="G146" s="36">
        <f>SUM(G147)</f>
        <v>0</v>
      </c>
      <c r="H146" s="34"/>
      <c r="I146" s="34"/>
      <c r="J146" s="35"/>
      <c r="K146" s="35"/>
      <c r="L146" s="35"/>
      <c r="M146" s="35"/>
      <c r="N146" s="35"/>
      <c r="O146" s="35"/>
      <c r="P146" s="33"/>
      <c r="Q146" s="33">
        <f>SUM(Q147)</f>
        <v>0</v>
      </c>
      <c r="R146" s="33">
        <f>SUM(R147)</f>
        <v>0</v>
      </c>
      <c r="S146" s="33">
        <f>SUM(S147)</f>
        <v>0</v>
      </c>
      <c r="T146" s="33">
        <f>SUM(T147)</f>
        <v>0</v>
      </c>
      <c r="U146" s="33">
        <f t="shared" ref="U146:Z146" si="40">SUM(U147)</f>
        <v>0</v>
      </c>
      <c r="V146" s="33">
        <f t="shared" si="40"/>
        <v>0</v>
      </c>
      <c r="W146" s="33">
        <f t="shared" si="40"/>
        <v>0</v>
      </c>
      <c r="X146" s="70">
        <f t="shared" si="40"/>
        <v>0</v>
      </c>
      <c r="Y146" s="70">
        <f t="shared" si="40"/>
        <v>0</v>
      </c>
      <c r="Z146" s="101">
        <f t="shared" si="40"/>
        <v>0</v>
      </c>
      <c r="AA146" s="104"/>
      <c r="AB146" s="104"/>
      <c r="AC146" s="104"/>
      <c r="AD146" s="105"/>
      <c r="AE146" s="105"/>
      <c r="AF146" s="104"/>
      <c r="AG146" s="104"/>
      <c r="AH146" s="104"/>
    </row>
    <row r="147" s="1" customFormat="1" customHeight="1" spans="1:34">
      <c r="A147" s="143"/>
      <c r="B147" s="143"/>
      <c r="C147" s="37"/>
      <c r="D147" s="144"/>
      <c r="E147" s="37"/>
      <c r="F147" s="145"/>
      <c r="G147" s="41"/>
      <c r="H147" s="146"/>
      <c r="I147" s="150"/>
      <c r="J147" s="48"/>
      <c r="K147" s="48"/>
      <c r="L147" s="48"/>
      <c r="M147" s="48"/>
      <c r="N147" s="48"/>
      <c r="O147" s="48"/>
      <c r="P147" s="48"/>
      <c r="Q147" s="48">
        <f>S147+U147+W147+Y147</f>
        <v>0</v>
      </c>
      <c r="R147" s="48">
        <f>T147+V147+X147+Z147</f>
        <v>0</v>
      </c>
      <c r="S147" s="48"/>
      <c r="T147" s="48"/>
      <c r="U147" s="48"/>
      <c r="V147" s="48"/>
      <c r="W147" s="48"/>
      <c r="X147" s="48"/>
      <c r="Y147" s="48"/>
      <c r="Z147" s="154"/>
      <c r="AA147" s="157"/>
      <c r="AB147" s="157"/>
      <c r="AC147" s="109"/>
      <c r="AD147" s="155"/>
      <c r="AE147" s="111"/>
      <c r="AF147" s="158"/>
      <c r="AG147" s="163"/>
      <c r="AH147" s="110"/>
    </row>
    <row r="148" s="5" customFormat="1" ht="41" customHeight="1" spans="1:34">
      <c r="A148" s="32" t="s">
        <v>563</v>
      </c>
      <c r="B148" s="32"/>
      <c r="C148" s="33"/>
      <c r="D148" s="34"/>
      <c r="E148" s="34"/>
      <c r="F148" s="35"/>
      <c r="G148" s="36">
        <f>SUM(G149:G165)</f>
        <v>17</v>
      </c>
      <c r="H148" s="34"/>
      <c r="I148" s="34"/>
      <c r="J148" s="35"/>
      <c r="K148" s="35"/>
      <c r="L148" s="35"/>
      <c r="M148" s="35"/>
      <c r="N148" s="35"/>
      <c r="O148" s="35"/>
      <c r="P148" s="33"/>
      <c r="Q148" s="33">
        <f>SUM(Q149:Q165)</f>
        <v>251.2</v>
      </c>
      <c r="R148" s="33">
        <f>SUM(R149:R165)</f>
        <v>251.2</v>
      </c>
      <c r="S148" s="33">
        <f>SUM(S149:S165)</f>
        <v>251.2</v>
      </c>
      <c r="T148" s="33">
        <f>SUM(T149:T165)</f>
        <v>251.2</v>
      </c>
      <c r="U148" s="33">
        <f t="shared" ref="U148:Z148" si="41">SUM(U149:U165)</f>
        <v>0</v>
      </c>
      <c r="V148" s="33">
        <f t="shared" si="41"/>
        <v>0</v>
      </c>
      <c r="W148" s="33">
        <f t="shared" si="41"/>
        <v>0</v>
      </c>
      <c r="X148" s="70">
        <f t="shared" si="41"/>
        <v>0</v>
      </c>
      <c r="Y148" s="70">
        <f t="shared" si="41"/>
        <v>0</v>
      </c>
      <c r="Z148" s="101">
        <f t="shared" si="41"/>
        <v>0</v>
      </c>
      <c r="AA148" s="104"/>
      <c r="AB148" s="104"/>
      <c r="AC148" s="104"/>
      <c r="AD148" s="105"/>
      <c r="AE148" s="105"/>
      <c r="AF148" s="104"/>
      <c r="AG148" s="104"/>
      <c r="AH148" s="104"/>
    </row>
    <row r="149" s="6" customFormat="1" ht="146" customHeight="1" spans="1:34">
      <c r="A149" s="37">
        <v>115</v>
      </c>
      <c r="B149" s="37" t="s">
        <v>41</v>
      </c>
      <c r="C149" s="38" t="s">
        <v>564</v>
      </c>
      <c r="D149" s="58" t="s">
        <v>565</v>
      </c>
      <c r="E149" s="40" t="s">
        <v>44</v>
      </c>
      <c r="F149" s="38" t="s">
        <v>566</v>
      </c>
      <c r="G149" s="41">
        <v>1</v>
      </c>
      <c r="H149" s="42" t="s">
        <v>46</v>
      </c>
      <c r="I149" s="57" t="s">
        <v>567</v>
      </c>
      <c r="J149" s="42" t="s">
        <v>48</v>
      </c>
      <c r="K149" s="42" t="s">
        <v>48</v>
      </c>
      <c r="L149" s="42" t="s">
        <v>48</v>
      </c>
      <c r="M149" s="42">
        <v>83</v>
      </c>
      <c r="N149" s="42">
        <v>166</v>
      </c>
      <c r="O149" s="42">
        <v>83</v>
      </c>
      <c r="P149" s="42">
        <v>166</v>
      </c>
      <c r="Q149" s="152">
        <f t="shared" ref="Q149:Q154" si="42">S149+U149+W149+Y149</f>
        <v>25</v>
      </c>
      <c r="R149" s="48">
        <f t="shared" ref="R149:R154" si="43">T149+V149+X149+Z149</f>
        <v>25</v>
      </c>
      <c r="S149" s="41">
        <v>25</v>
      </c>
      <c r="T149" s="48">
        <v>25</v>
      </c>
      <c r="U149" s="44"/>
      <c r="V149" s="48"/>
      <c r="W149" s="48"/>
      <c r="X149" s="48"/>
      <c r="Y149" s="48"/>
      <c r="Z149" s="48"/>
      <c r="AA149" s="42" t="s">
        <v>46</v>
      </c>
      <c r="AB149" s="38" t="s">
        <v>568</v>
      </c>
      <c r="AC149" s="41" t="s">
        <v>569</v>
      </c>
      <c r="AD149" s="93" t="s">
        <v>50</v>
      </c>
      <c r="AE149" s="159"/>
      <c r="AF149" s="160"/>
      <c r="AG149" s="117">
        <f t="shared" ref="AG149:AG154" si="44">R149/Q149</f>
        <v>1</v>
      </c>
      <c r="AH149" s="160"/>
    </row>
    <row r="150" s="6" customFormat="1" ht="146" customHeight="1" spans="1:34">
      <c r="A150" s="37">
        <v>116</v>
      </c>
      <c r="B150" s="37" t="s">
        <v>41</v>
      </c>
      <c r="C150" s="41" t="s">
        <v>570</v>
      </c>
      <c r="D150" s="43" t="s">
        <v>571</v>
      </c>
      <c r="E150" s="40" t="s">
        <v>44</v>
      </c>
      <c r="F150" s="41" t="s">
        <v>572</v>
      </c>
      <c r="G150" s="41">
        <v>1</v>
      </c>
      <c r="H150" s="41" t="s">
        <v>66</v>
      </c>
      <c r="I150" s="57" t="s">
        <v>152</v>
      </c>
      <c r="J150" s="42" t="s">
        <v>48</v>
      </c>
      <c r="K150" s="42" t="s">
        <v>48</v>
      </c>
      <c r="L150" s="42" t="s">
        <v>51</v>
      </c>
      <c r="M150" s="42">
        <v>26</v>
      </c>
      <c r="N150" s="42">
        <v>78</v>
      </c>
      <c r="O150" s="42">
        <v>26</v>
      </c>
      <c r="P150" s="42">
        <v>78</v>
      </c>
      <c r="Q150" s="152">
        <f t="shared" si="42"/>
        <v>10.8</v>
      </c>
      <c r="R150" s="48">
        <f t="shared" si="43"/>
        <v>10.8</v>
      </c>
      <c r="S150" s="41">
        <v>10.8</v>
      </c>
      <c r="T150" s="48">
        <v>10.8</v>
      </c>
      <c r="U150" s="44"/>
      <c r="V150" s="48"/>
      <c r="W150" s="48"/>
      <c r="X150" s="48"/>
      <c r="Y150" s="48"/>
      <c r="Z150" s="48"/>
      <c r="AA150" s="41" t="s">
        <v>66</v>
      </c>
      <c r="AB150" s="41" t="s">
        <v>66</v>
      </c>
      <c r="AC150" s="41" t="s">
        <v>569</v>
      </c>
      <c r="AD150" s="93" t="s">
        <v>50</v>
      </c>
      <c r="AE150" s="96"/>
      <c r="AF150" s="132"/>
      <c r="AG150" s="117">
        <f t="shared" si="44"/>
        <v>1</v>
      </c>
      <c r="AH150" s="132"/>
    </row>
    <row r="151" s="6" customFormat="1" ht="146" customHeight="1" spans="1:34">
      <c r="A151" s="37">
        <v>117</v>
      </c>
      <c r="B151" s="37" t="s">
        <v>41</v>
      </c>
      <c r="C151" s="41" t="s">
        <v>573</v>
      </c>
      <c r="D151" s="43" t="s">
        <v>574</v>
      </c>
      <c r="E151" s="40" t="s">
        <v>44</v>
      </c>
      <c r="F151" s="41" t="s">
        <v>575</v>
      </c>
      <c r="G151" s="41">
        <v>1</v>
      </c>
      <c r="H151" s="41" t="s">
        <v>66</v>
      </c>
      <c r="I151" s="41" t="s">
        <v>576</v>
      </c>
      <c r="J151" s="42" t="s">
        <v>48</v>
      </c>
      <c r="K151" s="42" t="s">
        <v>48</v>
      </c>
      <c r="L151" s="42" t="s">
        <v>48</v>
      </c>
      <c r="M151" s="42">
        <v>25</v>
      </c>
      <c r="N151" s="42">
        <v>72</v>
      </c>
      <c r="O151" s="42">
        <v>25</v>
      </c>
      <c r="P151" s="42">
        <v>72</v>
      </c>
      <c r="Q151" s="152">
        <f t="shared" si="42"/>
        <v>4.2</v>
      </c>
      <c r="R151" s="48">
        <f t="shared" si="43"/>
        <v>4.2</v>
      </c>
      <c r="S151" s="41">
        <v>4.2</v>
      </c>
      <c r="T151" s="48">
        <v>4.2</v>
      </c>
      <c r="U151" s="41"/>
      <c r="V151" s="48"/>
      <c r="W151" s="48"/>
      <c r="X151" s="48"/>
      <c r="Y151" s="48"/>
      <c r="Z151" s="48"/>
      <c r="AA151" s="41" t="s">
        <v>66</v>
      </c>
      <c r="AB151" s="41" t="s">
        <v>66</v>
      </c>
      <c r="AC151" s="41" t="s">
        <v>569</v>
      </c>
      <c r="AD151" s="93" t="s">
        <v>50</v>
      </c>
      <c r="AE151" s="94"/>
      <c r="AF151" s="132"/>
      <c r="AG151" s="117">
        <f t="shared" si="44"/>
        <v>1</v>
      </c>
      <c r="AH151" s="132"/>
    </row>
    <row r="152" s="6" customFormat="1" ht="146" customHeight="1" spans="1:34">
      <c r="A152" s="37">
        <v>118</v>
      </c>
      <c r="B152" s="37" t="s">
        <v>41</v>
      </c>
      <c r="C152" s="51" t="s">
        <v>577</v>
      </c>
      <c r="D152" s="52" t="s">
        <v>578</v>
      </c>
      <c r="E152" s="40" t="s">
        <v>44</v>
      </c>
      <c r="F152" s="37" t="s">
        <v>579</v>
      </c>
      <c r="G152" s="41">
        <v>1</v>
      </c>
      <c r="H152" s="46" t="s">
        <v>61</v>
      </c>
      <c r="I152" s="37" t="s">
        <v>580</v>
      </c>
      <c r="J152" s="42" t="s">
        <v>48</v>
      </c>
      <c r="K152" s="42" t="s">
        <v>48</v>
      </c>
      <c r="L152" s="42" t="s">
        <v>48</v>
      </c>
      <c r="M152" s="42">
        <v>60</v>
      </c>
      <c r="N152" s="42">
        <v>125</v>
      </c>
      <c r="O152" s="42">
        <v>60</v>
      </c>
      <c r="P152" s="42">
        <v>125</v>
      </c>
      <c r="Q152" s="152">
        <f t="shared" si="42"/>
        <v>25</v>
      </c>
      <c r="R152" s="48">
        <f t="shared" si="43"/>
        <v>25</v>
      </c>
      <c r="S152" s="37">
        <v>25</v>
      </c>
      <c r="T152" s="48">
        <v>25</v>
      </c>
      <c r="U152" s="41"/>
      <c r="V152" s="48"/>
      <c r="W152" s="48"/>
      <c r="X152" s="48"/>
      <c r="Y152" s="48"/>
      <c r="Z152" s="48"/>
      <c r="AA152" s="37" t="s">
        <v>61</v>
      </c>
      <c r="AB152" s="37" t="s">
        <v>61</v>
      </c>
      <c r="AC152" s="41" t="s">
        <v>569</v>
      </c>
      <c r="AD152" s="93" t="s">
        <v>50</v>
      </c>
      <c r="AE152" s="94"/>
      <c r="AF152" s="132"/>
      <c r="AG152" s="117">
        <f t="shared" si="44"/>
        <v>1</v>
      </c>
      <c r="AH152" s="132"/>
    </row>
    <row r="153" s="6" customFormat="1" ht="146" customHeight="1" spans="1:34">
      <c r="A153" s="37">
        <v>119</v>
      </c>
      <c r="B153" s="37" t="s">
        <v>41</v>
      </c>
      <c r="C153" s="44" t="s">
        <v>581</v>
      </c>
      <c r="D153" s="47" t="s">
        <v>582</v>
      </c>
      <c r="E153" s="40" t="s">
        <v>44</v>
      </c>
      <c r="F153" s="44" t="s">
        <v>583</v>
      </c>
      <c r="G153" s="41">
        <v>1</v>
      </c>
      <c r="H153" s="44" t="s">
        <v>71</v>
      </c>
      <c r="I153" s="44" t="s">
        <v>310</v>
      </c>
      <c r="J153" s="42" t="s">
        <v>48</v>
      </c>
      <c r="K153" s="42" t="s">
        <v>48</v>
      </c>
      <c r="L153" s="42" t="s">
        <v>48</v>
      </c>
      <c r="M153" s="42">
        <v>30</v>
      </c>
      <c r="N153" s="42">
        <v>62</v>
      </c>
      <c r="O153" s="42">
        <v>30</v>
      </c>
      <c r="P153" s="42">
        <v>62</v>
      </c>
      <c r="Q153" s="152">
        <f t="shared" si="42"/>
        <v>10.9</v>
      </c>
      <c r="R153" s="48">
        <f t="shared" si="43"/>
        <v>10.9</v>
      </c>
      <c r="S153" s="41">
        <v>10.9</v>
      </c>
      <c r="T153" s="48">
        <v>10.9</v>
      </c>
      <c r="U153" s="41"/>
      <c r="V153" s="48"/>
      <c r="W153" s="48"/>
      <c r="X153" s="48"/>
      <c r="Y153" s="48"/>
      <c r="Z153" s="48"/>
      <c r="AA153" s="41" t="s">
        <v>71</v>
      </c>
      <c r="AB153" s="44" t="s">
        <v>71</v>
      </c>
      <c r="AC153" s="41" t="s">
        <v>569</v>
      </c>
      <c r="AD153" s="93" t="s">
        <v>50</v>
      </c>
      <c r="AE153" s="94"/>
      <c r="AF153" s="132"/>
      <c r="AG153" s="117">
        <f t="shared" si="44"/>
        <v>1</v>
      </c>
      <c r="AH153" s="132"/>
    </row>
    <row r="154" s="6" customFormat="1" ht="146" customHeight="1" spans="1:34">
      <c r="A154" s="37">
        <v>120</v>
      </c>
      <c r="B154" s="37" t="s">
        <v>41</v>
      </c>
      <c r="C154" s="44" t="s">
        <v>584</v>
      </c>
      <c r="D154" s="47" t="s">
        <v>585</v>
      </c>
      <c r="E154" s="40" t="s">
        <v>44</v>
      </c>
      <c r="F154" s="44" t="s">
        <v>586</v>
      </c>
      <c r="G154" s="41">
        <v>1</v>
      </c>
      <c r="H154" s="44" t="s">
        <v>71</v>
      </c>
      <c r="I154" s="44" t="s">
        <v>310</v>
      </c>
      <c r="J154" s="42" t="s">
        <v>48</v>
      </c>
      <c r="K154" s="42" t="s">
        <v>48</v>
      </c>
      <c r="L154" s="42" t="s">
        <v>48</v>
      </c>
      <c r="M154" s="42">
        <v>20</v>
      </c>
      <c r="N154" s="42">
        <v>45</v>
      </c>
      <c r="O154" s="42">
        <v>20</v>
      </c>
      <c r="P154" s="42">
        <v>45</v>
      </c>
      <c r="Q154" s="152">
        <f t="shared" si="42"/>
        <v>7.3</v>
      </c>
      <c r="R154" s="48">
        <f t="shared" si="43"/>
        <v>7.3</v>
      </c>
      <c r="S154" s="41">
        <v>7.3</v>
      </c>
      <c r="T154" s="48">
        <v>7.3</v>
      </c>
      <c r="U154" s="153"/>
      <c r="V154" s="48"/>
      <c r="W154" s="48"/>
      <c r="X154" s="48"/>
      <c r="Y154" s="48"/>
      <c r="Z154" s="48"/>
      <c r="AA154" s="41" t="s">
        <v>71</v>
      </c>
      <c r="AB154" s="44" t="s">
        <v>71</v>
      </c>
      <c r="AC154" s="41" t="s">
        <v>569</v>
      </c>
      <c r="AD154" s="93" t="s">
        <v>50</v>
      </c>
      <c r="AE154" s="94"/>
      <c r="AF154" s="96"/>
      <c r="AG154" s="117">
        <f t="shared" si="44"/>
        <v>1</v>
      </c>
      <c r="AH154" s="132"/>
    </row>
    <row r="155" s="6" customFormat="1" ht="146" customHeight="1" spans="1:34">
      <c r="A155" s="37">
        <v>121</v>
      </c>
      <c r="B155" s="37" t="s">
        <v>41</v>
      </c>
      <c r="C155" s="41" t="s">
        <v>587</v>
      </c>
      <c r="D155" s="43" t="s">
        <v>588</v>
      </c>
      <c r="E155" s="40" t="s">
        <v>44</v>
      </c>
      <c r="F155" s="41" t="s">
        <v>589</v>
      </c>
      <c r="G155" s="41">
        <v>1</v>
      </c>
      <c r="H155" s="41" t="s">
        <v>86</v>
      </c>
      <c r="I155" s="41" t="s">
        <v>590</v>
      </c>
      <c r="J155" s="42" t="s">
        <v>48</v>
      </c>
      <c r="K155" s="42" t="s">
        <v>48</v>
      </c>
      <c r="L155" s="42" t="s">
        <v>48</v>
      </c>
      <c r="M155" s="42">
        <v>5</v>
      </c>
      <c r="N155" s="42">
        <v>15</v>
      </c>
      <c r="O155" s="42">
        <v>5</v>
      </c>
      <c r="P155" s="42">
        <v>15</v>
      </c>
      <c r="Q155" s="152">
        <f t="shared" ref="Q155:Q168" si="45">S155+U155+W155+Y155</f>
        <v>1.8</v>
      </c>
      <c r="R155" s="48">
        <f t="shared" ref="R155:R165" si="46">T155+V155+X155+Z155</f>
        <v>1.8</v>
      </c>
      <c r="S155" s="41">
        <v>1.8</v>
      </c>
      <c r="T155" s="48">
        <v>1.8</v>
      </c>
      <c r="U155" s="41"/>
      <c r="V155" s="48"/>
      <c r="W155" s="48"/>
      <c r="X155" s="48"/>
      <c r="Y155" s="48"/>
      <c r="Z155" s="48"/>
      <c r="AA155" s="44" t="s">
        <v>86</v>
      </c>
      <c r="AB155" s="44" t="s">
        <v>86</v>
      </c>
      <c r="AC155" s="41" t="s">
        <v>569</v>
      </c>
      <c r="AD155" s="93" t="s">
        <v>50</v>
      </c>
      <c r="AE155" s="94"/>
      <c r="AF155" s="132"/>
      <c r="AG155" s="117">
        <f t="shared" ref="AG155:AG165" si="47">R155/Q155</f>
        <v>1</v>
      </c>
      <c r="AH155" s="132"/>
    </row>
    <row r="156" s="6" customFormat="1" ht="146" customHeight="1" spans="1:34">
      <c r="A156" s="37">
        <v>122</v>
      </c>
      <c r="B156" s="37" t="s">
        <v>41</v>
      </c>
      <c r="C156" s="145" t="s">
        <v>591</v>
      </c>
      <c r="D156" s="43" t="s">
        <v>592</v>
      </c>
      <c r="E156" s="40" t="s">
        <v>44</v>
      </c>
      <c r="F156" s="41" t="s">
        <v>593</v>
      </c>
      <c r="G156" s="41">
        <v>1</v>
      </c>
      <c r="H156" s="41" t="s">
        <v>86</v>
      </c>
      <c r="I156" s="41" t="s">
        <v>360</v>
      </c>
      <c r="J156" s="42" t="s">
        <v>48</v>
      </c>
      <c r="K156" s="42" t="s">
        <v>48</v>
      </c>
      <c r="L156" s="42" t="s">
        <v>48</v>
      </c>
      <c r="M156" s="42">
        <v>20</v>
      </c>
      <c r="N156" s="42">
        <v>50</v>
      </c>
      <c r="O156" s="42">
        <v>20</v>
      </c>
      <c r="P156" s="42">
        <v>50</v>
      </c>
      <c r="Q156" s="152">
        <f t="shared" si="45"/>
        <v>7.3</v>
      </c>
      <c r="R156" s="48">
        <f t="shared" si="46"/>
        <v>7.3</v>
      </c>
      <c r="S156" s="41">
        <v>7.3</v>
      </c>
      <c r="T156" s="48">
        <v>7.3</v>
      </c>
      <c r="U156" s="41"/>
      <c r="V156" s="48"/>
      <c r="W156" s="48"/>
      <c r="X156" s="48"/>
      <c r="Y156" s="48"/>
      <c r="Z156" s="48"/>
      <c r="AA156" s="44" t="s">
        <v>86</v>
      </c>
      <c r="AB156" s="44" t="s">
        <v>86</v>
      </c>
      <c r="AC156" s="41" t="s">
        <v>569</v>
      </c>
      <c r="AD156" s="93" t="s">
        <v>50</v>
      </c>
      <c r="AE156" s="94"/>
      <c r="AF156" s="132"/>
      <c r="AG156" s="117">
        <f t="shared" si="47"/>
        <v>1</v>
      </c>
      <c r="AH156" s="132"/>
    </row>
    <row r="157" s="6" customFormat="1" ht="146" customHeight="1" spans="1:34">
      <c r="A157" s="37">
        <v>123</v>
      </c>
      <c r="B157" s="37" t="s">
        <v>41</v>
      </c>
      <c r="C157" s="41" t="s">
        <v>594</v>
      </c>
      <c r="D157" s="43" t="s">
        <v>595</v>
      </c>
      <c r="E157" s="40" t="s">
        <v>44</v>
      </c>
      <c r="F157" s="41" t="s">
        <v>596</v>
      </c>
      <c r="G157" s="41">
        <v>1</v>
      </c>
      <c r="H157" s="41" t="s">
        <v>86</v>
      </c>
      <c r="I157" s="41" t="s">
        <v>597</v>
      </c>
      <c r="J157" s="42" t="s">
        <v>48</v>
      </c>
      <c r="K157" s="42" t="s">
        <v>48</v>
      </c>
      <c r="L157" s="42" t="s">
        <v>48</v>
      </c>
      <c r="M157" s="42">
        <v>70</v>
      </c>
      <c r="N157" s="42">
        <v>145</v>
      </c>
      <c r="O157" s="42">
        <v>70</v>
      </c>
      <c r="P157" s="42">
        <v>145</v>
      </c>
      <c r="Q157" s="152">
        <f t="shared" si="45"/>
        <v>25</v>
      </c>
      <c r="R157" s="48">
        <f t="shared" si="46"/>
        <v>25</v>
      </c>
      <c r="S157" s="41">
        <v>25</v>
      </c>
      <c r="T157" s="48">
        <v>25</v>
      </c>
      <c r="U157" s="41"/>
      <c r="V157" s="48"/>
      <c r="W157" s="48"/>
      <c r="X157" s="48"/>
      <c r="Y157" s="48"/>
      <c r="Z157" s="48"/>
      <c r="AA157" s="44" t="s">
        <v>86</v>
      </c>
      <c r="AB157" s="44" t="s">
        <v>86</v>
      </c>
      <c r="AC157" s="41" t="s">
        <v>569</v>
      </c>
      <c r="AD157" s="93" t="s">
        <v>50</v>
      </c>
      <c r="AE157" s="94"/>
      <c r="AF157" s="132"/>
      <c r="AG157" s="117">
        <f t="shared" si="47"/>
        <v>1</v>
      </c>
      <c r="AH157" s="132"/>
    </row>
    <row r="158" s="6" customFormat="1" ht="146" customHeight="1" spans="1:34">
      <c r="A158" s="37">
        <v>124</v>
      </c>
      <c r="B158" s="37" t="s">
        <v>41</v>
      </c>
      <c r="C158" s="41" t="s">
        <v>598</v>
      </c>
      <c r="D158" s="43" t="s">
        <v>599</v>
      </c>
      <c r="E158" s="40" t="s">
        <v>44</v>
      </c>
      <c r="F158" s="41" t="s">
        <v>600</v>
      </c>
      <c r="G158" s="41">
        <v>1</v>
      </c>
      <c r="H158" s="41" t="s">
        <v>96</v>
      </c>
      <c r="I158" s="41" t="s">
        <v>601</v>
      </c>
      <c r="J158" s="42" t="s">
        <v>48</v>
      </c>
      <c r="K158" s="42" t="s">
        <v>51</v>
      </c>
      <c r="L158" s="42" t="s">
        <v>48</v>
      </c>
      <c r="M158" s="42">
        <v>50</v>
      </c>
      <c r="N158" s="42">
        <v>123</v>
      </c>
      <c r="O158" s="42">
        <v>50</v>
      </c>
      <c r="P158" s="42">
        <v>123</v>
      </c>
      <c r="Q158" s="152">
        <f t="shared" si="45"/>
        <v>19</v>
      </c>
      <c r="R158" s="48">
        <f t="shared" si="46"/>
        <v>19</v>
      </c>
      <c r="S158" s="41">
        <v>19</v>
      </c>
      <c r="T158" s="48">
        <v>19</v>
      </c>
      <c r="U158" s="41"/>
      <c r="V158" s="48"/>
      <c r="W158" s="48"/>
      <c r="X158" s="48"/>
      <c r="Y158" s="48"/>
      <c r="Z158" s="48"/>
      <c r="AA158" s="41" t="s">
        <v>96</v>
      </c>
      <c r="AB158" s="41" t="s">
        <v>96</v>
      </c>
      <c r="AC158" s="41" t="s">
        <v>569</v>
      </c>
      <c r="AD158" s="93" t="s">
        <v>50</v>
      </c>
      <c r="AE158" s="94"/>
      <c r="AF158" s="132"/>
      <c r="AG158" s="117">
        <f t="shared" si="47"/>
        <v>1</v>
      </c>
      <c r="AH158" s="132"/>
    </row>
    <row r="159" s="6" customFormat="1" ht="146" customHeight="1" spans="1:34">
      <c r="A159" s="37">
        <v>125</v>
      </c>
      <c r="B159" s="37" t="s">
        <v>41</v>
      </c>
      <c r="C159" s="41" t="s">
        <v>602</v>
      </c>
      <c r="D159" s="43" t="s">
        <v>603</v>
      </c>
      <c r="E159" s="40" t="s">
        <v>44</v>
      </c>
      <c r="F159" s="41" t="s">
        <v>604</v>
      </c>
      <c r="G159" s="41">
        <v>1</v>
      </c>
      <c r="H159" s="41" t="s">
        <v>191</v>
      </c>
      <c r="I159" s="41" t="s">
        <v>605</v>
      </c>
      <c r="J159" s="42" t="s">
        <v>48</v>
      </c>
      <c r="K159" s="42" t="s">
        <v>48</v>
      </c>
      <c r="L159" s="42" t="s">
        <v>48</v>
      </c>
      <c r="M159" s="42">
        <v>50</v>
      </c>
      <c r="N159" s="42">
        <v>125</v>
      </c>
      <c r="O159" s="42">
        <v>50</v>
      </c>
      <c r="P159" s="42">
        <v>125</v>
      </c>
      <c r="Q159" s="152">
        <f t="shared" si="45"/>
        <v>23.5</v>
      </c>
      <c r="R159" s="48">
        <f t="shared" si="46"/>
        <v>23.5</v>
      </c>
      <c r="S159" s="48">
        <v>23.5</v>
      </c>
      <c r="T159" s="48">
        <v>23.5</v>
      </c>
      <c r="U159" s="145"/>
      <c r="V159" s="48"/>
      <c r="W159" s="48"/>
      <c r="X159" s="48"/>
      <c r="Y159" s="48"/>
      <c r="Z159" s="48"/>
      <c r="AA159" s="41" t="s">
        <v>191</v>
      </c>
      <c r="AB159" s="41" t="s">
        <v>606</v>
      </c>
      <c r="AC159" s="41" t="s">
        <v>569</v>
      </c>
      <c r="AD159" s="93" t="s">
        <v>50</v>
      </c>
      <c r="AE159" s="94"/>
      <c r="AF159" s="132"/>
      <c r="AG159" s="117">
        <f t="shared" si="47"/>
        <v>1</v>
      </c>
      <c r="AH159" s="132"/>
    </row>
    <row r="160" s="6" customFormat="1" ht="146" customHeight="1" spans="1:34">
      <c r="A160" s="37">
        <v>126</v>
      </c>
      <c r="B160" s="37" t="s">
        <v>41</v>
      </c>
      <c r="C160" s="40" t="s">
        <v>607</v>
      </c>
      <c r="D160" s="43" t="s">
        <v>608</v>
      </c>
      <c r="E160" s="40" t="s">
        <v>44</v>
      </c>
      <c r="F160" s="41" t="s">
        <v>609</v>
      </c>
      <c r="G160" s="41">
        <v>1</v>
      </c>
      <c r="H160" s="41" t="s">
        <v>106</v>
      </c>
      <c r="I160" s="41" t="s">
        <v>446</v>
      </c>
      <c r="J160" s="42" t="s">
        <v>48</v>
      </c>
      <c r="K160" s="42" t="s">
        <v>48</v>
      </c>
      <c r="L160" s="42" t="s">
        <v>48</v>
      </c>
      <c r="M160" s="42">
        <v>39</v>
      </c>
      <c r="N160" s="42">
        <v>112</v>
      </c>
      <c r="O160" s="42">
        <v>39</v>
      </c>
      <c r="P160" s="42">
        <v>112</v>
      </c>
      <c r="Q160" s="152">
        <f t="shared" si="45"/>
        <v>25</v>
      </c>
      <c r="R160" s="48">
        <f t="shared" si="46"/>
        <v>25</v>
      </c>
      <c r="S160" s="40">
        <v>25</v>
      </c>
      <c r="T160" s="152">
        <v>25</v>
      </c>
      <c r="U160" s="145"/>
      <c r="V160" s="48"/>
      <c r="W160" s="48"/>
      <c r="X160" s="48"/>
      <c r="Y160" s="48"/>
      <c r="Z160" s="48"/>
      <c r="AA160" s="41" t="s">
        <v>106</v>
      </c>
      <c r="AB160" s="41" t="s">
        <v>106</v>
      </c>
      <c r="AC160" s="41" t="s">
        <v>569</v>
      </c>
      <c r="AD160" s="94" t="s">
        <v>50</v>
      </c>
      <c r="AE160" s="96"/>
      <c r="AF160" s="132"/>
      <c r="AG160" s="117">
        <f t="shared" si="47"/>
        <v>1</v>
      </c>
      <c r="AH160" s="132"/>
    </row>
    <row r="161" s="6" customFormat="1" ht="146" customHeight="1" spans="1:34">
      <c r="A161" s="37">
        <v>127</v>
      </c>
      <c r="B161" s="37" t="s">
        <v>41</v>
      </c>
      <c r="C161" s="40" t="s">
        <v>610</v>
      </c>
      <c r="D161" s="43" t="s">
        <v>611</v>
      </c>
      <c r="E161" s="40" t="s">
        <v>44</v>
      </c>
      <c r="F161" s="41" t="s">
        <v>612</v>
      </c>
      <c r="G161" s="41">
        <v>1</v>
      </c>
      <c r="H161" s="41" t="s">
        <v>106</v>
      </c>
      <c r="I161" s="41" t="s">
        <v>319</v>
      </c>
      <c r="J161" s="42" t="s">
        <v>48</v>
      </c>
      <c r="K161" s="42" t="s">
        <v>48</v>
      </c>
      <c r="L161" s="42" t="s">
        <v>48</v>
      </c>
      <c r="M161" s="42">
        <v>40</v>
      </c>
      <c r="N161" s="42">
        <v>115</v>
      </c>
      <c r="O161" s="42">
        <v>40</v>
      </c>
      <c r="P161" s="42">
        <v>115</v>
      </c>
      <c r="Q161" s="152">
        <f t="shared" si="45"/>
        <v>25</v>
      </c>
      <c r="R161" s="48">
        <f t="shared" si="46"/>
        <v>25</v>
      </c>
      <c r="S161" s="40">
        <v>25</v>
      </c>
      <c r="T161" s="48">
        <v>25</v>
      </c>
      <c r="U161" s="48"/>
      <c r="V161" s="48"/>
      <c r="W161" s="48"/>
      <c r="X161" s="48"/>
      <c r="Y161" s="48"/>
      <c r="Z161" s="48"/>
      <c r="AA161" s="41" t="s">
        <v>106</v>
      </c>
      <c r="AB161" s="41" t="s">
        <v>106</v>
      </c>
      <c r="AC161" s="41" t="s">
        <v>569</v>
      </c>
      <c r="AD161" s="93" t="s">
        <v>50</v>
      </c>
      <c r="AE161" s="96"/>
      <c r="AF161" s="132"/>
      <c r="AG161" s="117">
        <f t="shared" si="47"/>
        <v>1</v>
      </c>
      <c r="AH161" s="132"/>
    </row>
    <row r="162" s="6" customFormat="1" ht="146" customHeight="1" spans="1:34">
      <c r="A162" s="37">
        <v>128</v>
      </c>
      <c r="B162" s="37" t="s">
        <v>41</v>
      </c>
      <c r="C162" s="41" t="s">
        <v>613</v>
      </c>
      <c r="D162" s="43" t="s">
        <v>614</v>
      </c>
      <c r="E162" s="40" t="s">
        <v>44</v>
      </c>
      <c r="F162" s="41" t="s">
        <v>615</v>
      </c>
      <c r="G162" s="41">
        <v>1</v>
      </c>
      <c r="H162" s="41" t="s">
        <v>117</v>
      </c>
      <c r="I162" s="41" t="s">
        <v>495</v>
      </c>
      <c r="J162" s="42" t="s">
        <v>48</v>
      </c>
      <c r="K162" s="42" t="s">
        <v>48</v>
      </c>
      <c r="L162" s="42" t="s">
        <v>48</v>
      </c>
      <c r="M162" s="42">
        <v>20</v>
      </c>
      <c r="N162" s="42">
        <v>60</v>
      </c>
      <c r="O162" s="42">
        <v>20</v>
      </c>
      <c r="P162" s="42">
        <v>60</v>
      </c>
      <c r="Q162" s="152">
        <f t="shared" si="45"/>
        <v>7.2</v>
      </c>
      <c r="R162" s="48">
        <f t="shared" si="46"/>
        <v>7.2</v>
      </c>
      <c r="S162" s="41">
        <v>7.2</v>
      </c>
      <c r="T162" s="48">
        <v>7.2</v>
      </c>
      <c r="U162" s="48"/>
      <c r="V162" s="48"/>
      <c r="W162" s="48"/>
      <c r="X162" s="48"/>
      <c r="Y162" s="48"/>
      <c r="Z162" s="48"/>
      <c r="AA162" s="41" t="s">
        <v>117</v>
      </c>
      <c r="AB162" s="41" t="s">
        <v>117</v>
      </c>
      <c r="AC162" s="41" t="s">
        <v>569</v>
      </c>
      <c r="AD162" s="93" t="s">
        <v>50</v>
      </c>
      <c r="AE162" s="93"/>
      <c r="AF162" s="132"/>
      <c r="AG162" s="117">
        <f t="shared" si="47"/>
        <v>1</v>
      </c>
      <c r="AH162" s="132"/>
    </row>
    <row r="163" s="6" customFormat="1" ht="146" customHeight="1" spans="1:34">
      <c r="A163" s="37">
        <v>129</v>
      </c>
      <c r="B163" s="37" t="s">
        <v>41</v>
      </c>
      <c r="C163" s="41" t="s">
        <v>616</v>
      </c>
      <c r="D163" s="43" t="s">
        <v>617</v>
      </c>
      <c r="E163" s="40" t="s">
        <v>44</v>
      </c>
      <c r="F163" s="41" t="s">
        <v>618</v>
      </c>
      <c r="G163" s="41">
        <v>1</v>
      </c>
      <c r="H163" s="41" t="s">
        <v>117</v>
      </c>
      <c r="I163" s="41" t="s">
        <v>491</v>
      </c>
      <c r="J163" s="42" t="s">
        <v>48</v>
      </c>
      <c r="K163" s="42" t="s">
        <v>48</v>
      </c>
      <c r="L163" s="42" t="s">
        <v>48</v>
      </c>
      <c r="M163" s="42">
        <v>63</v>
      </c>
      <c r="N163" s="42">
        <v>168</v>
      </c>
      <c r="O163" s="42">
        <v>63</v>
      </c>
      <c r="P163" s="42">
        <v>168</v>
      </c>
      <c r="Q163" s="152">
        <f t="shared" si="45"/>
        <v>22</v>
      </c>
      <c r="R163" s="48">
        <f t="shared" si="46"/>
        <v>22</v>
      </c>
      <c r="S163" s="41">
        <v>22</v>
      </c>
      <c r="T163" s="48">
        <v>22</v>
      </c>
      <c r="U163" s="48"/>
      <c r="V163" s="48"/>
      <c r="W163" s="48"/>
      <c r="X163" s="48"/>
      <c r="Y163" s="48"/>
      <c r="Z163" s="48"/>
      <c r="AA163" s="41" t="s">
        <v>117</v>
      </c>
      <c r="AB163" s="41" t="s">
        <v>117</v>
      </c>
      <c r="AC163" s="41" t="s">
        <v>569</v>
      </c>
      <c r="AD163" s="93" t="s">
        <v>50</v>
      </c>
      <c r="AE163" s="93"/>
      <c r="AF163" s="132"/>
      <c r="AG163" s="117">
        <f t="shared" si="47"/>
        <v>1</v>
      </c>
      <c r="AH163" s="132"/>
    </row>
    <row r="164" s="6" customFormat="1" ht="146" customHeight="1" spans="1:34">
      <c r="A164" s="37">
        <v>130</v>
      </c>
      <c r="B164" s="37" t="s">
        <v>41</v>
      </c>
      <c r="C164" s="41" t="s">
        <v>619</v>
      </c>
      <c r="D164" s="43" t="s">
        <v>620</v>
      </c>
      <c r="E164" s="40" t="s">
        <v>44</v>
      </c>
      <c r="F164" s="41" t="s">
        <v>621</v>
      </c>
      <c r="G164" s="41">
        <v>1</v>
      </c>
      <c r="H164" s="41" t="s">
        <v>117</v>
      </c>
      <c r="I164" s="41" t="s">
        <v>622</v>
      </c>
      <c r="J164" s="42" t="s">
        <v>48</v>
      </c>
      <c r="K164" s="42" t="s">
        <v>48</v>
      </c>
      <c r="L164" s="42" t="s">
        <v>48</v>
      </c>
      <c r="M164" s="42">
        <v>10</v>
      </c>
      <c r="N164" s="42">
        <v>30</v>
      </c>
      <c r="O164" s="42">
        <v>10</v>
      </c>
      <c r="P164" s="42">
        <v>30</v>
      </c>
      <c r="Q164" s="152">
        <f t="shared" si="45"/>
        <v>3.2</v>
      </c>
      <c r="R164" s="48">
        <f t="shared" si="46"/>
        <v>3.2</v>
      </c>
      <c r="S164" s="41">
        <v>3.2</v>
      </c>
      <c r="T164" s="48">
        <v>3.2</v>
      </c>
      <c r="U164" s="37"/>
      <c r="V164" s="48"/>
      <c r="W164" s="48"/>
      <c r="X164" s="48"/>
      <c r="Y164" s="48"/>
      <c r="Z164" s="48"/>
      <c r="AA164" s="41" t="s">
        <v>117</v>
      </c>
      <c r="AB164" s="41" t="s">
        <v>117</v>
      </c>
      <c r="AC164" s="41" t="s">
        <v>569</v>
      </c>
      <c r="AD164" s="93" t="s">
        <v>50</v>
      </c>
      <c r="AE164" s="93"/>
      <c r="AF164" s="132"/>
      <c r="AG164" s="117">
        <f t="shared" si="47"/>
        <v>1</v>
      </c>
      <c r="AH164" s="132"/>
    </row>
    <row r="165" s="6" customFormat="1" ht="146" customHeight="1" spans="1:34">
      <c r="A165" s="37">
        <v>131</v>
      </c>
      <c r="B165" s="37" t="s">
        <v>41</v>
      </c>
      <c r="C165" s="41" t="s">
        <v>623</v>
      </c>
      <c r="D165" s="43" t="s">
        <v>624</v>
      </c>
      <c r="E165" s="40" t="s">
        <v>44</v>
      </c>
      <c r="F165" s="41" t="s">
        <v>621</v>
      </c>
      <c r="G165" s="41">
        <v>1</v>
      </c>
      <c r="H165" s="41" t="s">
        <v>117</v>
      </c>
      <c r="I165" s="41" t="s">
        <v>622</v>
      </c>
      <c r="J165" s="42" t="s">
        <v>48</v>
      </c>
      <c r="K165" s="42" t="s">
        <v>48</v>
      </c>
      <c r="L165" s="42" t="s">
        <v>48</v>
      </c>
      <c r="M165" s="42">
        <v>10</v>
      </c>
      <c r="N165" s="42">
        <v>32</v>
      </c>
      <c r="O165" s="42">
        <v>10</v>
      </c>
      <c r="P165" s="42">
        <v>32</v>
      </c>
      <c r="Q165" s="152">
        <f t="shared" si="45"/>
        <v>9</v>
      </c>
      <c r="R165" s="48">
        <f t="shared" si="46"/>
        <v>9</v>
      </c>
      <c r="S165" s="41">
        <v>9</v>
      </c>
      <c r="T165" s="48">
        <v>9</v>
      </c>
      <c r="U165" s="37"/>
      <c r="V165" s="48"/>
      <c r="W165" s="48"/>
      <c r="X165" s="48"/>
      <c r="Y165" s="48"/>
      <c r="Z165" s="48"/>
      <c r="AA165" s="41" t="s">
        <v>117</v>
      </c>
      <c r="AB165" s="41" t="s">
        <v>117</v>
      </c>
      <c r="AC165" s="41" t="s">
        <v>569</v>
      </c>
      <c r="AD165" s="93" t="s">
        <v>50</v>
      </c>
      <c r="AE165" s="93"/>
      <c r="AF165" s="132"/>
      <c r="AG165" s="117">
        <f t="shared" si="47"/>
        <v>1</v>
      </c>
      <c r="AH165" s="132"/>
    </row>
    <row r="166" s="5" customFormat="1" ht="41" customHeight="1" spans="1:34">
      <c r="A166" s="32" t="s">
        <v>625</v>
      </c>
      <c r="B166" s="32"/>
      <c r="C166" s="33"/>
      <c r="D166" s="34"/>
      <c r="E166" s="34"/>
      <c r="F166" s="35"/>
      <c r="G166" s="36">
        <f>SUM(G167:G176)</f>
        <v>10</v>
      </c>
      <c r="H166" s="34"/>
      <c r="I166" s="34"/>
      <c r="J166" s="35"/>
      <c r="K166" s="35"/>
      <c r="L166" s="35"/>
      <c r="M166" s="35"/>
      <c r="N166" s="35"/>
      <c r="O166" s="35"/>
      <c r="P166" s="33"/>
      <c r="Q166" s="33">
        <f>SUM(Q167:Q176)</f>
        <v>77.5</v>
      </c>
      <c r="R166" s="33">
        <f>SUM(R167:R176)</f>
        <v>77.5</v>
      </c>
      <c r="S166" s="33">
        <f>SUM(S167:S176)</f>
        <v>77.5</v>
      </c>
      <c r="T166" s="33">
        <f>SUM(T167:T176)</f>
        <v>77.5</v>
      </c>
      <c r="U166" s="33">
        <f t="shared" ref="U166:Z166" si="48">SUM(U167:U176)</f>
        <v>0</v>
      </c>
      <c r="V166" s="33">
        <f t="shared" si="48"/>
        <v>0</v>
      </c>
      <c r="W166" s="33">
        <f t="shared" si="48"/>
        <v>0</v>
      </c>
      <c r="X166" s="70">
        <f t="shared" si="48"/>
        <v>0</v>
      </c>
      <c r="Y166" s="70">
        <f t="shared" si="48"/>
        <v>0</v>
      </c>
      <c r="Z166" s="70">
        <f t="shared" si="48"/>
        <v>0</v>
      </c>
      <c r="AA166" s="98"/>
      <c r="AB166" s="99"/>
      <c r="AC166" s="99"/>
      <c r="AD166" s="100"/>
      <c r="AE166" s="100"/>
      <c r="AF166" s="99"/>
      <c r="AG166" s="99"/>
      <c r="AH166" s="99"/>
    </row>
    <row r="167" s="6" customFormat="1" ht="93" customHeight="1" spans="1:34">
      <c r="A167" s="37">
        <v>132</v>
      </c>
      <c r="B167" s="37" t="s">
        <v>41</v>
      </c>
      <c r="C167" s="44" t="s">
        <v>626</v>
      </c>
      <c r="D167" s="45" t="s">
        <v>627</v>
      </c>
      <c r="E167" s="40" t="s">
        <v>44</v>
      </c>
      <c r="F167" s="46" t="s">
        <v>628</v>
      </c>
      <c r="G167" s="41">
        <v>1</v>
      </c>
      <c r="H167" s="46" t="s">
        <v>61</v>
      </c>
      <c r="I167" s="57" t="s">
        <v>629</v>
      </c>
      <c r="J167" s="42" t="s">
        <v>51</v>
      </c>
      <c r="K167" s="42" t="s">
        <v>48</v>
      </c>
      <c r="L167" s="42" t="s">
        <v>48</v>
      </c>
      <c r="M167" s="42">
        <v>132</v>
      </c>
      <c r="N167" s="42">
        <v>132</v>
      </c>
      <c r="O167" s="42">
        <v>132</v>
      </c>
      <c r="P167" s="42">
        <v>132</v>
      </c>
      <c r="Q167" s="152">
        <f t="shared" ref="Q167:Q179" si="49">S167+U167+W167+Y167</f>
        <v>3</v>
      </c>
      <c r="R167" s="48">
        <f t="shared" ref="R167:R176" si="50">T167+V167+X167+Z167</f>
        <v>3</v>
      </c>
      <c r="S167" s="46">
        <v>3</v>
      </c>
      <c r="T167" s="41">
        <v>3</v>
      </c>
      <c r="U167" s="145"/>
      <c r="V167" s="41"/>
      <c r="W167" s="41"/>
      <c r="X167" s="41"/>
      <c r="Y167" s="41"/>
      <c r="Z167" s="41"/>
      <c r="AA167" s="46" t="s">
        <v>61</v>
      </c>
      <c r="AB167" s="46" t="s">
        <v>61</v>
      </c>
      <c r="AC167" s="57" t="s">
        <v>630</v>
      </c>
      <c r="AD167" s="93" t="s">
        <v>50</v>
      </c>
      <c r="AE167" s="96"/>
      <c r="AF167" s="95"/>
      <c r="AG167" s="117">
        <f t="shared" ref="AG167:AG176" si="51">R167/Q167</f>
        <v>1</v>
      </c>
      <c r="AH167" s="41" t="s">
        <v>51</v>
      </c>
    </row>
    <row r="168" s="6" customFormat="1" ht="93" customHeight="1" spans="1:34">
      <c r="A168" s="37">
        <v>133</v>
      </c>
      <c r="B168" s="37" t="s">
        <v>41</v>
      </c>
      <c r="C168" s="41" t="s">
        <v>631</v>
      </c>
      <c r="D168" s="43" t="s">
        <v>632</v>
      </c>
      <c r="E168" s="40" t="s">
        <v>44</v>
      </c>
      <c r="F168" s="106" t="s">
        <v>633</v>
      </c>
      <c r="G168" s="41">
        <v>1</v>
      </c>
      <c r="H168" s="41" t="s">
        <v>66</v>
      </c>
      <c r="I168" s="41" t="s">
        <v>634</v>
      </c>
      <c r="J168" s="42" t="s">
        <v>51</v>
      </c>
      <c r="K168" s="42" t="s">
        <v>48</v>
      </c>
      <c r="L168" s="42" t="s">
        <v>48</v>
      </c>
      <c r="M168" s="42">
        <v>240</v>
      </c>
      <c r="N168" s="42">
        <v>240</v>
      </c>
      <c r="O168" s="42">
        <v>240</v>
      </c>
      <c r="P168" s="42">
        <v>240</v>
      </c>
      <c r="Q168" s="152">
        <f t="shared" si="49"/>
        <v>15</v>
      </c>
      <c r="R168" s="48">
        <f t="shared" si="50"/>
        <v>15</v>
      </c>
      <c r="S168" s="48">
        <v>15</v>
      </c>
      <c r="T168" s="41">
        <v>15</v>
      </c>
      <c r="U168" s="145"/>
      <c r="V168" s="41"/>
      <c r="W168" s="41"/>
      <c r="X168" s="41"/>
      <c r="Y168" s="41"/>
      <c r="Z168" s="41"/>
      <c r="AA168" s="41" t="s">
        <v>66</v>
      </c>
      <c r="AB168" s="41" t="s">
        <v>66</v>
      </c>
      <c r="AC168" s="57" t="s">
        <v>630</v>
      </c>
      <c r="AD168" s="93" t="s">
        <v>50</v>
      </c>
      <c r="AE168" s="94"/>
      <c r="AF168" s="117"/>
      <c r="AG168" s="117">
        <f t="shared" si="51"/>
        <v>1</v>
      </c>
      <c r="AH168" s="41" t="s">
        <v>51</v>
      </c>
    </row>
    <row r="169" s="6" customFormat="1" ht="93" customHeight="1" spans="1:34">
      <c r="A169" s="37">
        <v>134</v>
      </c>
      <c r="B169" s="37" t="s">
        <v>41</v>
      </c>
      <c r="C169" s="41" t="s">
        <v>635</v>
      </c>
      <c r="D169" s="43" t="s">
        <v>627</v>
      </c>
      <c r="E169" s="40" t="s">
        <v>44</v>
      </c>
      <c r="F169" s="41" t="s">
        <v>636</v>
      </c>
      <c r="G169" s="41">
        <v>1</v>
      </c>
      <c r="H169" s="41" t="s">
        <v>117</v>
      </c>
      <c r="I169" s="41" t="s">
        <v>637</v>
      </c>
      <c r="J169" s="42" t="s">
        <v>51</v>
      </c>
      <c r="K169" s="42" t="s">
        <v>48</v>
      </c>
      <c r="L169" s="42" t="s">
        <v>48</v>
      </c>
      <c r="M169" s="42">
        <v>140</v>
      </c>
      <c r="N169" s="42">
        <v>140</v>
      </c>
      <c r="O169" s="42">
        <v>140</v>
      </c>
      <c r="P169" s="42">
        <v>140</v>
      </c>
      <c r="Q169" s="152">
        <f t="shared" si="49"/>
        <v>3.5</v>
      </c>
      <c r="R169" s="48">
        <f t="shared" si="50"/>
        <v>3.5</v>
      </c>
      <c r="S169" s="41">
        <v>3.5</v>
      </c>
      <c r="T169" s="41">
        <v>3.5</v>
      </c>
      <c r="U169" s="145"/>
      <c r="V169" s="41"/>
      <c r="W169" s="41"/>
      <c r="X169" s="41"/>
      <c r="Y169" s="41"/>
      <c r="Z169" s="41"/>
      <c r="AA169" s="41" t="s">
        <v>117</v>
      </c>
      <c r="AB169" s="41" t="s">
        <v>117</v>
      </c>
      <c r="AC169" s="57" t="s">
        <v>630</v>
      </c>
      <c r="AD169" s="93" t="s">
        <v>50</v>
      </c>
      <c r="AE169" s="94"/>
      <c r="AF169" s="95"/>
      <c r="AG169" s="117">
        <f t="shared" si="51"/>
        <v>1</v>
      </c>
      <c r="AH169" s="41" t="s">
        <v>51</v>
      </c>
    </row>
    <row r="170" s="6" customFormat="1" ht="93" customHeight="1" spans="1:34">
      <c r="A170" s="37">
        <v>135</v>
      </c>
      <c r="B170" s="37" t="s">
        <v>41</v>
      </c>
      <c r="C170" s="41" t="s">
        <v>638</v>
      </c>
      <c r="D170" s="43" t="s">
        <v>627</v>
      </c>
      <c r="E170" s="40" t="s">
        <v>44</v>
      </c>
      <c r="F170" s="41" t="s">
        <v>639</v>
      </c>
      <c r="G170" s="41">
        <v>1</v>
      </c>
      <c r="H170" s="41" t="s">
        <v>71</v>
      </c>
      <c r="I170" s="41" t="s">
        <v>640</v>
      </c>
      <c r="J170" s="42" t="s">
        <v>51</v>
      </c>
      <c r="K170" s="42" t="s">
        <v>48</v>
      </c>
      <c r="L170" s="42" t="s">
        <v>48</v>
      </c>
      <c r="M170" s="42">
        <v>150</v>
      </c>
      <c r="N170" s="42">
        <v>150</v>
      </c>
      <c r="O170" s="42">
        <v>150</v>
      </c>
      <c r="P170" s="42">
        <v>150</v>
      </c>
      <c r="Q170" s="152">
        <f t="shared" si="49"/>
        <v>3.1</v>
      </c>
      <c r="R170" s="48">
        <f t="shared" si="50"/>
        <v>3.1</v>
      </c>
      <c r="S170" s="41">
        <v>3.1</v>
      </c>
      <c r="T170" s="41">
        <v>3.1</v>
      </c>
      <c r="U170" s="145"/>
      <c r="V170" s="41"/>
      <c r="W170" s="41"/>
      <c r="X170" s="41"/>
      <c r="Y170" s="41"/>
      <c r="Z170" s="41"/>
      <c r="AA170" s="41" t="s">
        <v>71</v>
      </c>
      <c r="AB170" s="41" t="s">
        <v>71</v>
      </c>
      <c r="AC170" s="57" t="s">
        <v>630</v>
      </c>
      <c r="AD170" s="93" t="s">
        <v>50</v>
      </c>
      <c r="AE170" s="94"/>
      <c r="AF170" s="95"/>
      <c r="AG170" s="117">
        <f t="shared" si="51"/>
        <v>1</v>
      </c>
      <c r="AH170" s="41" t="s">
        <v>51</v>
      </c>
    </row>
    <row r="171" s="6" customFormat="1" ht="93" customHeight="1" spans="1:34">
      <c r="A171" s="37">
        <v>136</v>
      </c>
      <c r="B171" s="37" t="s">
        <v>41</v>
      </c>
      <c r="C171" s="44" t="s">
        <v>641</v>
      </c>
      <c r="D171" s="47" t="s">
        <v>627</v>
      </c>
      <c r="E171" s="40" t="s">
        <v>44</v>
      </c>
      <c r="F171" s="44" t="s">
        <v>642</v>
      </c>
      <c r="G171" s="41">
        <v>1</v>
      </c>
      <c r="H171" s="41" t="s">
        <v>76</v>
      </c>
      <c r="I171" s="41" t="s">
        <v>77</v>
      </c>
      <c r="J171" s="42" t="s">
        <v>51</v>
      </c>
      <c r="K171" s="42" t="s">
        <v>48</v>
      </c>
      <c r="L171" s="42" t="s">
        <v>48</v>
      </c>
      <c r="M171" s="42">
        <v>132</v>
      </c>
      <c r="N171" s="42">
        <v>132</v>
      </c>
      <c r="O171" s="42">
        <v>132</v>
      </c>
      <c r="P171" s="42">
        <v>132</v>
      </c>
      <c r="Q171" s="152">
        <f t="shared" si="49"/>
        <v>8</v>
      </c>
      <c r="R171" s="48">
        <f t="shared" si="50"/>
        <v>8</v>
      </c>
      <c r="S171" s="41">
        <v>8</v>
      </c>
      <c r="T171" s="41">
        <v>8</v>
      </c>
      <c r="U171" s="145"/>
      <c r="V171" s="41"/>
      <c r="W171" s="41"/>
      <c r="X171" s="41"/>
      <c r="Y171" s="41"/>
      <c r="Z171" s="41"/>
      <c r="AA171" s="41" t="s">
        <v>76</v>
      </c>
      <c r="AB171" s="41" t="s">
        <v>76</v>
      </c>
      <c r="AC171" s="57" t="s">
        <v>630</v>
      </c>
      <c r="AD171" s="93" t="s">
        <v>50</v>
      </c>
      <c r="AE171" s="93"/>
      <c r="AF171" s="95"/>
      <c r="AG171" s="117">
        <f t="shared" si="51"/>
        <v>1</v>
      </c>
      <c r="AH171" s="41" t="s">
        <v>51</v>
      </c>
    </row>
    <row r="172" s="6" customFormat="1" ht="93" customHeight="1" spans="1:34">
      <c r="A172" s="37">
        <v>137</v>
      </c>
      <c r="B172" s="37" t="s">
        <v>41</v>
      </c>
      <c r="C172" s="41" t="s">
        <v>643</v>
      </c>
      <c r="D172" s="43" t="s">
        <v>644</v>
      </c>
      <c r="E172" s="40" t="s">
        <v>44</v>
      </c>
      <c r="F172" s="41" t="s">
        <v>645</v>
      </c>
      <c r="G172" s="41">
        <v>1</v>
      </c>
      <c r="H172" s="41" t="s">
        <v>81</v>
      </c>
      <c r="I172" s="41" t="s">
        <v>646</v>
      </c>
      <c r="J172" s="42" t="s">
        <v>51</v>
      </c>
      <c r="K172" s="42" t="s">
        <v>48</v>
      </c>
      <c r="L172" s="42" t="s">
        <v>48</v>
      </c>
      <c r="M172" s="42">
        <v>98</v>
      </c>
      <c r="N172" s="42">
        <v>98</v>
      </c>
      <c r="O172" s="42">
        <v>98</v>
      </c>
      <c r="P172" s="42">
        <v>98</v>
      </c>
      <c r="Q172" s="152">
        <f t="shared" si="49"/>
        <v>10</v>
      </c>
      <c r="R172" s="48">
        <f t="shared" si="50"/>
        <v>10</v>
      </c>
      <c r="S172" s="41">
        <v>10</v>
      </c>
      <c r="T172" s="41">
        <v>10</v>
      </c>
      <c r="U172" s="145"/>
      <c r="V172" s="41"/>
      <c r="W172" s="41"/>
      <c r="X172" s="41"/>
      <c r="Y172" s="41"/>
      <c r="Z172" s="41"/>
      <c r="AA172" s="41" t="s">
        <v>81</v>
      </c>
      <c r="AB172" s="44" t="s">
        <v>81</v>
      </c>
      <c r="AC172" s="57" t="s">
        <v>630</v>
      </c>
      <c r="AD172" s="93" t="s">
        <v>50</v>
      </c>
      <c r="AE172" s="94"/>
      <c r="AF172" s="95"/>
      <c r="AG172" s="117">
        <f t="shared" si="51"/>
        <v>1</v>
      </c>
      <c r="AH172" s="41" t="s">
        <v>51</v>
      </c>
    </row>
    <row r="173" s="6" customFormat="1" ht="93" customHeight="1" spans="1:34">
      <c r="A173" s="37">
        <v>138</v>
      </c>
      <c r="B173" s="37" t="s">
        <v>41</v>
      </c>
      <c r="C173" s="41" t="s">
        <v>647</v>
      </c>
      <c r="D173" s="47" t="s">
        <v>627</v>
      </c>
      <c r="E173" s="40" t="s">
        <v>44</v>
      </c>
      <c r="F173" s="41" t="s">
        <v>648</v>
      </c>
      <c r="G173" s="41">
        <v>1</v>
      </c>
      <c r="H173" s="41" t="s">
        <v>96</v>
      </c>
      <c r="I173" s="41" t="s">
        <v>649</v>
      </c>
      <c r="J173" s="42" t="s">
        <v>51</v>
      </c>
      <c r="K173" s="42" t="s">
        <v>48</v>
      </c>
      <c r="L173" s="42" t="s">
        <v>48</v>
      </c>
      <c r="M173" s="42">
        <v>87</v>
      </c>
      <c r="N173" s="42">
        <v>87</v>
      </c>
      <c r="O173" s="42">
        <v>87</v>
      </c>
      <c r="P173" s="42">
        <v>87</v>
      </c>
      <c r="Q173" s="152">
        <f t="shared" si="49"/>
        <v>3.3</v>
      </c>
      <c r="R173" s="48">
        <f t="shared" si="50"/>
        <v>3.3</v>
      </c>
      <c r="S173" s="41">
        <v>3.3</v>
      </c>
      <c r="T173" s="41">
        <v>3.3</v>
      </c>
      <c r="U173" s="145"/>
      <c r="V173" s="41"/>
      <c r="W173" s="41"/>
      <c r="X173" s="41"/>
      <c r="Y173" s="41"/>
      <c r="Z173" s="41"/>
      <c r="AA173" s="41" t="s">
        <v>96</v>
      </c>
      <c r="AB173" s="41" t="s">
        <v>96</v>
      </c>
      <c r="AC173" s="57" t="s">
        <v>630</v>
      </c>
      <c r="AD173" s="97" t="s">
        <v>50</v>
      </c>
      <c r="AE173" s="93"/>
      <c r="AF173" s="93"/>
      <c r="AG173" s="117">
        <f t="shared" si="51"/>
        <v>1</v>
      </c>
      <c r="AH173" s="41" t="s">
        <v>51</v>
      </c>
    </row>
    <row r="174" s="6" customFormat="1" ht="93" customHeight="1" spans="1:34">
      <c r="A174" s="37">
        <v>139</v>
      </c>
      <c r="B174" s="37" t="s">
        <v>41</v>
      </c>
      <c r="C174" s="44" t="s">
        <v>650</v>
      </c>
      <c r="D174" s="43" t="s">
        <v>627</v>
      </c>
      <c r="E174" s="40" t="s">
        <v>44</v>
      </c>
      <c r="F174" s="41" t="s">
        <v>651</v>
      </c>
      <c r="G174" s="41">
        <v>1</v>
      </c>
      <c r="H174" s="41" t="s">
        <v>101</v>
      </c>
      <c r="I174" s="41" t="s">
        <v>652</v>
      </c>
      <c r="J174" s="42" t="s">
        <v>51</v>
      </c>
      <c r="K174" s="42" t="s">
        <v>48</v>
      </c>
      <c r="L174" s="42" t="s">
        <v>48</v>
      </c>
      <c r="M174" s="42">
        <v>130</v>
      </c>
      <c r="N174" s="42">
        <v>130</v>
      </c>
      <c r="O174" s="42">
        <v>130</v>
      </c>
      <c r="P174" s="42">
        <v>130</v>
      </c>
      <c r="Q174" s="152">
        <f t="shared" si="49"/>
        <v>15</v>
      </c>
      <c r="R174" s="48">
        <f t="shared" si="50"/>
        <v>15</v>
      </c>
      <c r="S174" s="48">
        <v>15</v>
      </c>
      <c r="T174" s="41">
        <v>15</v>
      </c>
      <c r="U174" s="145"/>
      <c r="V174" s="41"/>
      <c r="W174" s="41"/>
      <c r="X174" s="41"/>
      <c r="Y174" s="41"/>
      <c r="Z174" s="41"/>
      <c r="AA174" s="41" t="s">
        <v>101</v>
      </c>
      <c r="AB174" s="41" t="s">
        <v>101</v>
      </c>
      <c r="AC174" s="57" t="s">
        <v>630</v>
      </c>
      <c r="AD174" s="93" t="s">
        <v>50</v>
      </c>
      <c r="AE174" s="94"/>
      <c r="AF174" s="95"/>
      <c r="AG174" s="117">
        <f t="shared" si="51"/>
        <v>1</v>
      </c>
      <c r="AH174" s="41" t="s">
        <v>51</v>
      </c>
    </row>
    <row r="175" s="6" customFormat="1" ht="93" customHeight="1" spans="1:34">
      <c r="A175" s="37">
        <v>140</v>
      </c>
      <c r="B175" s="37" t="s">
        <v>41</v>
      </c>
      <c r="C175" s="40" t="s">
        <v>653</v>
      </c>
      <c r="D175" s="43" t="s">
        <v>654</v>
      </c>
      <c r="E175" s="40" t="s">
        <v>44</v>
      </c>
      <c r="F175" s="41" t="s">
        <v>655</v>
      </c>
      <c r="G175" s="41">
        <v>1</v>
      </c>
      <c r="H175" s="41" t="s">
        <v>106</v>
      </c>
      <c r="I175" s="41" t="s">
        <v>656</v>
      </c>
      <c r="J175" s="42" t="s">
        <v>51</v>
      </c>
      <c r="K175" s="42" t="s">
        <v>48</v>
      </c>
      <c r="L175" s="42" t="s">
        <v>48</v>
      </c>
      <c r="M175" s="42">
        <v>160</v>
      </c>
      <c r="N175" s="42">
        <v>160</v>
      </c>
      <c r="O175" s="42">
        <v>160</v>
      </c>
      <c r="P175" s="42">
        <v>160</v>
      </c>
      <c r="Q175" s="152">
        <f t="shared" si="49"/>
        <v>3</v>
      </c>
      <c r="R175" s="48">
        <f t="shared" si="50"/>
        <v>3</v>
      </c>
      <c r="S175" s="40">
        <v>3</v>
      </c>
      <c r="T175" s="41">
        <v>3</v>
      </c>
      <c r="U175" s="145"/>
      <c r="V175" s="41"/>
      <c r="W175" s="41"/>
      <c r="X175" s="41"/>
      <c r="Y175" s="41"/>
      <c r="Z175" s="41"/>
      <c r="AA175" s="41" t="s">
        <v>106</v>
      </c>
      <c r="AB175" s="41" t="s">
        <v>106</v>
      </c>
      <c r="AC175" s="57" t="s">
        <v>630</v>
      </c>
      <c r="AD175" s="93" t="s">
        <v>50</v>
      </c>
      <c r="AE175" s="94"/>
      <c r="AF175" s="95"/>
      <c r="AG175" s="117">
        <f t="shared" si="51"/>
        <v>1</v>
      </c>
      <c r="AH175" s="41" t="s">
        <v>51</v>
      </c>
    </row>
    <row r="176" s="6" customFormat="1" ht="93" customHeight="1" spans="1:34">
      <c r="A176" s="37">
        <v>141</v>
      </c>
      <c r="B176" s="37" t="s">
        <v>41</v>
      </c>
      <c r="C176" s="41" t="s">
        <v>657</v>
      </c>
      <c r="D176" s="43" t="s">
        <v>658</v>
      </c>
      <c r="E176" s="40" t="s">
        <v>44</v>
      </c>
      <c r="F176" s="43" t="s">
        <v>659</v>
      </c>
      <c r="G176" s="41">
        <v>1</v>
      </c>
      <c r="H176" s="41" t="s">
        <v>111</v>
      </c>
      <c r="I176" s="41" t="s">
        <v>660</v>
      </c>
      <c r="J176" s="42" t="s">
        <v>51</v>
      </c>
      <c r="K176" s="42" t="s">
        <v>48</v>
      </c>
      <c r="L176" s="42" t="s">
        <v>48</v>
      </c>
      <c r="M176" s="42">
        <v>124</v>
      </c>
      <c r="N176" s="42">
        <v>124</v>
      </c>
      <c r="O176" s="42">
        <v>124</v>
      </c>
      <c r="P176" s="42">
        <v>124</v>
      </c>
      <c r="Q176" s="152">
        <f t="shared" si="49"/>
        <v>13.6</v>
      </c>
      <c r="R176" s="48">
        <f t="shared" si="50"/>
        <v>13.6</v>
      </c>
      <c r="S176" s="41">
        <v>13.6</v>
      </c>
      <c r="T176" s="41">
        <v>13.6</v>
      </c>
      <c r="U176" s="145"/>
      <c r="V176" s="41"/>
      <c r="W176" s="41"/>
      <c r="X176" s="41"/>
      <c r="Y176" s="41"/>
      <c r="Z176" s="41"/>
      <c r="AA176" s="41" t="s">
        <v>111</v>
      </c>
      <c r="AB176" s="41" t="s">
        <v>111</v>
      </c>
      <c r="AC176" s="57" t="s">
        <v>630</v>
      </c>
      <c r="AD176" s="93" t="s">
        <v>50</v>
      </c>
      <c r="AE176" s="94"/>
      <c r="AF176" s="95"/>
      <c r="AG176" s="117">
        <f t="shared" si="51"/>
        <v>1</v>
      </c>
      <c r="AH176" s="41" t="s">
        <v>51</v>
      </c>
    </row>
    <row r="177" s="4" customFormat="1" ht="30" customHeight="1" spans="1:34">
      <c r="A177" s="27" t="s">
        <v>661</v>
      </c>
      <c r="B177" s="27"/>
      <c r="C177" s="28"/>
      <c r="D177" s="29"/>
      <c r="E177" s="29"/>
      <c r="F177" s="30"/>
      <c r="G177" s="31">
        <f>G178+G179+G180+G181+G183</f>
        <v>1</v>
      </c>
      <c r="H177" s="29"/>
      <c r="I177" s="29"/>
      <c r="J177" s="30"/>
      <c r="K177" s="30"/>
      <c r="L177" s="30"/>
      <c r="M177" s="30"/>
      <c r="N177" s="30"/>
      <c r="O177" s="30"/>
      <c r="P177" s="31"/>
      <c r="Q177" s="68">
        <f>Q178+Q179+Q180+Q181+Q183</f>
        <v>30</v>
      </c>
      <c r="R177" s="68">
        <f>R178+R179+R180+R181+R183</f>
        <v>30</v>
      </c>
      <c r="S177" s="31">
        <f>S178+S179+S180+S181+S183</f>
        <v>0</v>
      </c>
      <c r="T177" s="31">
        <f>T178+T179+T180+T181+T183</f>
        <v>0</v>
      </c>
      <c r="U177" s="31">
        <f t="shared" ref="U177:Z177" si="52">U178+U179+U180+U181+U183</f>
        <v>0</v>
      </c>
      <c r="V177" s="31">
        <f t="shared" si="52"/>
        <v>0</v>
      </c>
      <c r="W177" s="31">
        <f t="shared" si="52"/>
        <v>20</v>
      </c>
      <c r="X177" s="69">
        <f t="shared" si="52"/>
        <v>20</v>
      </c>
      <c r="Y177" s="69">
        <f t="shared" si="52"/>
        <v>10</v>
      </c>
      <c r="Z177" s="130">
        <f t="shared" si="52"/>
        <v>10</v>
      </c>
      <c r="AA177" s="138"/>
      <c r="AB177" s="138"/>
      <c r="AC177" s="138"/>
      <c r="AD177" s="139"/>
      <c r="AE177" s="139"/>
      <c r="AF177" s="138"/>
      <c r="AG177" s="138"/>
      <c r="AH177" s="138"/>
    </row>
    <row r="178" s="5" customFormat="1" ht="41" customHeight="1" spans="1:34">
      <c r="A178" s="32" t="s">
        <v>662</v>
      </c>
      <c r="B178" s="32"/>
      <c r="C178" s="33"/>
      <c r="D178" s="34"/>
      <c r="E178" s="34"/>
      <c r="F178" s="35"/>
      <c r="G178" s="36"/>
      <c r="H178" s="34"/>
      <c r="I178" s="34"/>
      <c r="J178" s="35"/>
      <c r="K178" s="35"/>
      <c r="L178" s="35"/>
      <c r="M178" s="35"/>
      <c r="N178" s="35"/>
      <c r="O178" s="35"/>
      <c r="P178" s="33"/>
      <c r="Q178" s="33"/>
      <c r="R178" s="33"/>
      <c r="S178" s="33"/>
      <c r="T178" s="33"/>
      <c r="U178" s="33"/>
      <c r="V178" s="33"/>
      <c r="W178" s="33"/>
      <c r="X178" s="70"/>
      <c r="Y178" s="70"/>
      <c r="Z178" s="101"/>
      <c r="AA178" s="104"/>
      <c r="AB178" s="104"/>
      <c r="AC178" s="104"/>
      <c r="AD178" s="105"/>
      <c r="AE178" s="105"/>
      <c r="AF178" s="104"/>
      <c r="AG178" s="104"/>
      <c r="AH178" s="104"/>
    </row>
    <row r="179" s="5" customFormat="1" ht="41" customHeight="1" spans="1:34">
      <c r="A179" s="32" t="s">
        <v>663</v>
      </c>
      <c r="B179" s="32"/>
      <c r="C179" s="33"/>
      <c r="D179" s="34"/>
      <c r="E179" s="34"/>
      <c r="F179" s="35"/>
      <c r="G179" s="36"/>
      <c r="H179" s="34"/>
      <c r="I179" s="34"/>
      <c r="J179" s="35"/>
      <c r="K179" s="35"/>
      <c r="L179" s="35"/>
      <c r="M179" s="35"/>
      <c r="N179" s="35"/>
      <c r="O179" s="35"/>
      <c r="P179" s="33"/>
      <c r="Q179" s="33"/>
      <c r="R179" s="33"/>
      <c r="S179" s="33"/>
      <c r="T179" s="33"/>
      <c r="U179" s="33"/>
      <c r="V179" s="33"/>
      <c r="W179" s="33"/>
      <c r="X179" s="70"/>
      <c r="Y179" s="70"/>
      <c r="Z179" s="101"/>
      <c r="AA179" s="104"/>
      <c r="AB179" s="104"/>
      <c r="AC179" s="104"/>
      <c r="AD179" s="105"/>
      <c r="AE179" s="105"/>
      <c r="AF179" s="104"/>
      <c r="AG179" s="104"/>
      <c r="AH179" s="104"/>
    </row>
    <row r="180" s="5" customFormat="1" ht="41" customHeight="1" spans="1:34">
      <c r="A180" s="32" t="s">
        <v>664</v>
      </c>
      <c r="B180" s="32"/>
      <c r="C180" s="33"/>
      <c r="D180" s="34"/>
      <c r="E180" s="34"/>
      <c r="F180" s="35"/>
      <c r="G180" s="36"/>
      <c r="H180" s="34"/>
      <c r="I180" s="34"/>
      <c r="J180" s="35"/>
      <c r="K180" s="35"/>
      <c r="L180" s="35"/>
      <c r="M180" s="35"/>
      <c r="N180" s="35"/>
      <c r="O180" s="35"/>
      <c r="P180" s="33"/>
      <c r="Q180" s="33"/>
      <c r="R180" s="33"/>
      <c r="S180" s="33"/>
      <c r="T180" s="33"/>
      <c r="U180" s="33"/>
      <c r="V180" s="33"/>
      <c r="W180" s="33"/>
      <c r="X180" s="70"/>
      <c r="Y180" s="70"/>
      <c r="Z180" s="101"/>
      <c r="AA180" s="104"/>
      <c r="AB180" s="104"/>
      <c r="AC180" s="104"/>
      <c r="AD180" s="105"/>
      <c r="AE180" s="105"/>
      <c r="AF180" s="104"/>
      <c r="AG180" s="104"/>
      <c r="AH180" s="104"/>
    </row>
    <row r="181" s="5" customFormat="1" ht="41" customHeight="1" spans="1:34">
      <c r="A181" s="32" t="s">
        <v>665</v>
      </c>
      <c r="B181" s="32"/>
      <c r="C181" s="33"/>
      <c r="D181" s="34"/>
      <c r="E181" s="34"/>
      <c r="F181" s="35"/>
      <c r="G181" s="36">
        <f>SUM(G182)</f>
        <v>1</v>
      </c>
      <c r="H181" s="34"/>
      <c r="I181" s="34"/>
      <c r="J181" s="35"/>
      <c r="K181" s="35"/>
      <c r="L181" s="35"/>
      <c r="M181" s="35"/>
      <c r="N181" s="35"/>
      <c r="O181" s="35"/>
      <c r="P181" s="33"/>
      <c r="Q181" s="36">
        <f>SUM(Q182)</f>
        <v>30</v>
      </c>
      <c r="R181" s="36">
        <f>SUM(R182)</f>
        <v>30</v>
      </c>
      <c r="S181" s="36">
        <f>SUM(S182)</f>
        <v>0</v>
      </c>
      <c r="T181" s="36">
        <f>SUM(T182)</f>
        <v>0</v>
      </c>
      <c r="U181" s="36">
        <f t="shared" ref="U181:Z181" si="53">SUM(U182)</f>
        <v>0</v>
      </c>
      <c r="V181" s="36">
        <f t="shared" si="53"/>
        <v>0</v>
      </c>
      <c r="W181" s="36">
        <f t="shared" si="53"/>
        <v>20</v>
      </c>
      <c r="X181" s="36">
        <f t="shared" si="53"/>
        <v>20</v>
      </c>
      <c r="Y181" s="36">
        <f t="shared" si="53"/>
        <v>10</v>
      </c>
      <c r="Z181" s="36">
        <f t="shared" si="53"/>
        <v>10</v>
      </c>
      <c r="AA181" s="104"/>
      <c r="AB181" s="104"/>
      <c r="AC181" s="104"/>
      <c r="AD181" s="105"/>
      <c r="AE181" s="105"/>
      <c r="AF181" s="104"/>
      <c r="AG181" s="104"/>
      <c r="AH181" s="104"/>
    </row>
    <row r="182" s="6" customFormat="1" ht="117" customHeight="1" spans="1:34">
      <c r="A182" s="37">
        <v>142</v>
      </c>
      <c r="B182" s="37" t="s">
        <v>41</v>
      </c>
      <c r="C182" s="41" t="s">
        <v>666</v>
      </c>
      <c r="D182" s="43" t="s">
        <v>667</v>
      </c>
      <c r="E182" s="40" t="s">
        <v>668</v>
      </c>
      <c r="F182" s="41" t="s">
        <v>669</v>
      </c>
      <c r="G182" s="41">
        <v>1</v>
      </c>
      <c r="H182" s="41" t="s">
        <v>101</v>
      </c>
      <c r="I182" s="41" t="s">
        <v>670</v>
      </c>
      <c r="J182" s="48" t="s">
        <v>51</v>
      </c>
      <c r="K182" s="48" t="s">
        <v>48</v>
      </c>
      <c r="L182" s="48" t="s">
        <v>51</v>
      </c>
      <c r="M182" s="48">
        <v>60</v>
      </c>
      <c r="N182" s="48">
        <v>160</v>
      </c>
      <c r="O182" s="48">
        <v>60</v>
      </c>
      <c r="P182" s="48">
        <v>160</v>
      </c>
      <c r="Q182" s="152">
        <f>S182+U182+W182+Y182</f>
        <v>30</v>
      </c>
      <c r="R182" s="48">
        <f>T182+V182+X182+Z182</f>
        <v>30</v>
      </c>
      <c r="S182" s="48"/>
      <c r="T182" s="41"/>
      <c r="U182" s="145"/>
      <c r="V182" s="41"/>
      <c r="W182" s="41">
        <v>20</v>
      </c>
      <c r="X182" s="41">
        <v>20</v>
      </c>
      <c r="Y182" s="41">
        <v>10</v>
      </c>
      <c r="Z182" s="161">
        <v>10</v>
      </c>
      <c r="AA182" s="41" t="s">
        <v>101</v>
      </c>
      <c r="AB182" s="109" t="s">
        <v>101</v>
      </c>
      <c r="AC182" s="109" t="s">
        <v>101</v>
      </c>
      <c r="AD182" s="97" t="s">
        <v>50</v>
      </c>
      <c r="AE182" s="94"/>
      <c r="AF182" s="112"/>
      <c r="AG182" s="117">
        <f>R182/Q182</f>
        <v>1</v>
      </c>
      <c r="AH182" s="155"/>
    </row>
    <row r="183" s="5" customFormat="1" ht="41" customHeight="1" spans="1:34">
      <c r="A183" s="32" t="s">
        <v>671</v>
      </c>
      <c r="B183" s="32"/>
      <c r="C183" s="33"/>
      <c r="D183" s="34"/>
      <c r="E183" s="34"/>
      <c r="F183" s="35"/>
      <c r="G183" s="36"/>
      <c r="H183" s="34"/>
      <c r="I183" s="34"/>
      <c r="J183" s="35"/>
      <c r="K183" s="35"/>
      <c r="L183" s="35"/>
      <c r="M183" s="35"/>
      <c r="N183" s="35"/>
      <c r="O183" s="35"/>
      <c r="P183" s="33"/>
      <c r="Q183" s="33"/>
      <c r="R183" s="33"/>
      <c r="S183" s="33"/>
      <c r="T183" s="33"/>
      <c r="U183" s="33"/>
      <c r="V183" s="33"/>
      <c r="W183" s="33"/>
      <c r="X183" s="70"/>
      <c r="Y183" s="70"/>
      <c r="Z183" s="101"/>
      <c r="AA183" s="104"/>
      <c r="AB183" s="104"/>
      <c r="AC183" s="104"/>
      <c r="AD183" s="105"/>
      <c r="AE183" s="105"/>
      <c r="AF183" s="104"/>
      <c r="AG183" s="104"/>
      <c r="AH183" s="104"/>
    </row>
    <row r="184" s="4" customFormat="1" ht="30" customHeight="1" spans="1:34">
      <c r="A184" s="27" t="s">
        <v>672</v>
      </c>
      <c r="B184" s="27"/>
      <c r="C184" s="28"/>
      <c r="D184" s="29"/>
      <c r="E184" s="29"/>
      <c r="F184" s="30"/>
      <c r="G184" s="31"/>
      <c r="H184" s="29"/>
      <c r="I184" s="29"/>
      <c r="J184" s="30"/>
      <c r="K184" s="30"/>
      <c r="L184" s="30"/>
      <c r="M184" s="30"/>
      <c r="N184" s="30"/>
      <c r="O184" s="30"/>
      <c r="P184" s="31"/>
      <c r="Q184" s="68"/>
      <c r="R184" s="68"/>
      <c r="S184" s="31"/>
      <c r="T184" s="31"/>
      <c r="U184" s="31"/>
      <c r="V184" s="31"/>
      <c r="W184" s="31"/>
      <c r="X184" s="69"/>
      <c r="Y184" s="69"/>
      <c r="Z184" s="130"/>
      <c r="AA184" s="88"/>
      <c r="AB184" s="88"/>
      <c r="AC184" s="88"/>
      <c r="AD184" s="89"/>
      <c r="AE184" s="89"/>
      <c r="AF184" s="88"/>
      <c r="AG184" s="88"/>
      <c r="AH184" s="88"/>
    </row>
    <row r="185" s="6" customFormat="1" customHeight="1" spans="1:34">
      <c r="A185" s="147" t="s">
        <v>673</v>
      </c>
      <c r="B185" s="147"/>
      <c r="C185" s="48"/>
      <c r="D185" s="148"/>
      <c r="E185" s="148"/>
      <c r="F185" s="149"/>
      <c r="G185" s="41"/>
      <c r="H185" s="41"/>
      <c r="I185" s="41"/>
      <c r="J185" s="41"/>
      <c r="K185" s="41"/>
      <c r="L185" s="41"/>
      <c r="M185" s="41"/>
      <c r="N185" s="41"/>
      <c r="O185" s="41"/>
      <c r="P185" s="41"/>
      <c r="Q185" s="48"/>
      <c r="R185" s="48"/>
      <c r="S185" s="48"/>
      <c r="T185" s="41"/>
      <c r="U185" s="41"/>
      <c r="V185" s="41"/>
      <c r="W185" s="41"/>
      <c r="X185" s="41"/>
      <c r="Y185" s="41"/>
      <c r="Z185" s="161"/>
      <c r="AA185" s="155"/>
      <c r="AB185" s="155"/>
      <c r="AC185" s="158"/>
      <c r="AD185" s="110"/>
      <c r="AE185" s="110"/>
      <c r="AF185" s="112"/>
      <c r="AG185" s="118"/>
      <c r="AH185" s="158"/>
    </row>
    <row r="186" s="3" customFormat="1" ht="30" customHeight="1" spans="1:34">
      <c r="A186" s="22" t="s">
        <v>674</v>
      </c>
      <c r="B186" s="22"/>
      <c r="C186" s="23"/>
      <c r="D186" s="24"/>
      <c r="E186" s="24"/>
      <c r="F186" s="25"/>
      <c r="G186" s="26">
        <f>G187+G227+G232+G235+G239</f>
        <v>52</v>
      </c>
      <c r="H186" s="24"/>
      <c r="I186" s="24"/>
      <c r="J186" s="25"/>
      <c r="K186" s="25"/>
      <c r="L186" s="25"/>
      <c r="M186" s="25"/>
      <c r="N186" s="25"/>
      <c r="O186" s="25"/>
      <c r="P186" s="26"/>
      <c r="Q186" s="26">
        <f>Q187+Q227+Q232+Q235+Q239</f>
        <v>2831.59</v>
      </c>
      <c r="R186" s="26">
        <f>R187+R227+R232+R235+R239</f>
        <v>2671.24</v>
      </c>
      <c r="S186" s="26">
        <f>S187+S227+S232+S235+S239</f>
        <v>383.6</v>
      </c>
      <c r="T186" s="26">
        <f>T187+T227+T232+T235+T239</f>
        <v>383.6</v>
      </c>
      <c r="U186" s="26">
        <f t="shared" ref="U186:Z186" si="54">U187+U227+U232+U235+U239</f>
        <v>1132.8</v>
      </c>
      <c r="V186" s="26">
        <f t="shared" si="54"/>
        <v>972.45</v>
      </c>
      <c r="W186" s="26">
        <f t="shared" si="54"/>
        <v>0</v>
      </c>
      <c r="X186" s="67">
        <f t="shared" si="54"/>
        <v>0</v>
      </c>
      <c r="Y186" s="67">
        <f t="shared" si="54"/>
        <v>1315.19</v>
      </c>
      <c r="Z186" s="162">
        <f t="shared" si="54"/>
        <v>1315.19</v>
      </c>
      <c r="AA186" s="85"/>
      <c r="AB186" s="85"/>
      <c r="AC186" s="85"/>
      <c r="AD186" s="86"/>
      <c r="AE186" s="86"/>
      <c r="AF186" s="85"/>
      <c r="AG186" s="85"/>
      <c r="AH186" s="85"/>
    </row>
    <row r="187" s="4" customFormat="1" ht="30" customHeight="1" spans="1:34">
      <c r="A187" s="27" t="s">
        <v>675</v>
      </c>
      <c r="B187" s="27"/>
      <c r="C187" s="28"/>
      <c r="D187" s="29"/>
      <c r="E187" s="29"/>
      <c r="F187" s="30"/>
      <c r="G187" s="31">
        <f>G188+G191</f>
        <v>36</v>
      </c>
      <c r="H187" s="29"/>
      <c r="I187" s="29"/>
      <c r="J187" s="30"/>
      <c r="K187" s="30"/>
      <c r="L187" s="30"/>
      <c r="M187" s="30"/>
      <c r="N187" s="30"/>
      <c r="O187" s="30"/>
      <c r="P187" s="31"/>
      <c r="Q187" s="68">
        <f>Q188+Q191</f>
        <v>1360.4</v>
      </c>
      <c r="R187" s="68">
        <f>R188+R191</f>
        <v>1200.05</v>
      </c>
      <c r="S187" s="31">
        <f>S188+S191</f>
        <v>375.4</v>
      </c>
      <c r="T187" s="31">
        <f>T188+T191</f>
        <v>375.4</v>
      </c>
      <c r="U187" s="31">
        <f t="shared" ref="U187:Z187" si="55">U188+U191</f>
        <v>950</v>
      </c>
      <c r="V187" s="31">
        <f t="shared" si="55"/>
        <v>789.65</v>
      </c>
      <c r="W187" s="31">
        <f t="shared" si="55"/>
        <v>0</v>
      </c>
      <c r="X187" s="69">
        <f t="shared" si="55"/>
        <v>0</v>
      </c>
      <c r="Y187" s="69">
        <f t="shared" si="55"/>
        <v>35</v>
      </c>
      <c r="Z187" s="130">
        <f t="shared" si="55"/>
        <v>35</v>
      </c>
      <c r="AA187" s="88"/>
      <c r="AB187" s="88"/>
      <c r="AC187" s="88"/>
      <c r="AD187" s="89"/>
      <c r="AE187" s="89"/>
      <c r="AF187" s="88"/>
      <c r="AG187" s="88"/>
      <c r="AH187" s="88"/>
    </row>
    <row r="188" s="5" customFormat="1" ht="41" customHeight="1" spans="1:34">
      <c r="A188" s="32" t="s">
        <v>676</v>
      </c>
      <c r="B188" s="32"/>
      <c r="C188" s="33"/>
      <c r="D188" s="34"/>
      <c r="E188" s="34"/>
      <c r="F188" s="35"/>
      <c r="G188" s="36">
        <f>SUM(G189:G190)</f>
        <v>1</v>
      </c>
      <c r="H188" s="34"/>
      <c r="I188" s="34"/>
      <c r="J188" s="35"/>
      <c r="K188" s="35"/>
      <c r="L188" s="35"/>
      <c r="M188" s="35"/>
      <c r="N188" s="35"/>
      <c r="O188" s="35"/>
      <c r="P188" s="33"/>
      <c r="Q188" s="36">
        <f>SUM(Q189:Q190)</f>
        <v>950</v>
      </c>
      <c r="R188" s="36">
        <f>SUM(R189:R190)</f>
        <v>789.65</v>
      </c>
      <c r="S188" s="36">
        <f>SUM(S189:S190)</f>
        <v>0</v>
      </c>
      <c r="T188" s="36">
        <f>SUM(T189:T190)</f>
        <v>0</v>
      </c>
      <c r="U188" s="36">
        <f t="shared" ref="U188:Z188" si="56">SUM(U189:U190)</f>
        <v>950</v>
      </c>
      <c r="V188" s="36">
        <f t="shared" si="56"/>
        <v>789.65</v>
      </c>
      <c r="W188" s="36">
        <f t="shared" si="56"/>
        <v>0</v>
      </c>
      <c r="X188" s="36">
        <f t="shared" si="56"/>
        <v>0</v>
      </c>
      <c r="Y188" s="36">
        <f t="shared" si="56"/>
        <v>0</v>
      </c>
      <c r="Z188" s="36">
        <f t="shared" si="56"/>
        <v>0</v>
      </c>
      <c r="AA188" s="104"/>
      <c r="AB188" s="104"/>
      <c r="AC188" s="104"/>
      <c r="AD188" s="105"/>
      <c r="AE188" s="105"/>
      <c r="AF188" s="104"/>
      <c r="AG188" s="104"/>
      <c r="AH188" s="104"/>
    </row>
    <row r="189" s="1" customFormat="1" ht="120" customHeight="1" spans="1:34">
      <c r="A189" s="37">
        <v>143</v>
      </c>
      <c r="B189" s="37" t="s">
        <v>41</v>
      </c>
      <c r="C189" s="57" t="s">
        <v>677</v>
      </c>
      <c r="D189" s="144" t="s">
        <v>678</v>
      </c>
      <c r="E189" s="38" t="s">
        <v>54</v>
      </c>
      <c r="F189" s="145" t="s">
        <v>679</v>
      </c>
      <c r="G189" s="41">
        <v>1</v>
      </c>
      <c r="H189" s="46" t="s">
        <v>385</v>
      </c>
      <c r="I189" s="146"/>
      <c r="J189" s="42" t="s">
        <v>48</v>
      </c>
      <c r="K189" s="42" t="s">
        <v>48</v>
      </c>
      <c r="L189" s="42" t="s">
        <v>48</v>
      </c>
      <c r="M189" s="42">
        <v>34073</v>
      </c>
      <c r="N189" s="42">
        <v>34073</v>
      </c>
      <c r="O189" s="42">
        <v>34073</v>
      </c>
      <c r="P189" s="42">
        <v>34073</v>
      </c>
      <c r="Q189" s="48">
        <f>S189+U189+W189+Y189</f>
        <v>950</v>
      </c>
      <c r="R189" s="48">
        <f>T189+V189+X189+Z189</f>
        <v>789.65</v>
      </c>
      <c r="S189" s="41"/>
      <c r="T189" s="48"/>
      <c r="U189" s="57">
        <v>950</v>
      </c>
      <c r="V189" s="48">
        <v>789.65</v>
      </c>
      <c r="W189" s="48"/>
      <c r="X189" s="48"/>
      <c r="Y189" s="48"/>
      <c r="Z189" s="154"/>
      <c r="AA189" s="41" t="s">
        <v>193</v>
      </c>
      <c r="AB189" s="41" t="s">
        <v>193</v>
      </c>
      <c r="AC189" s="57" t="s">
        <v>680</v>
      </c>
      <c r="AD189" s="93" t="s">
        <v>50</v>
      </c>
      <c r="AE189" s="111"/>
      <c r="AF189" s="112"/>
      <c r="AG189" s="117">
        <f>R189/Q189</f>
        <v>0.831210526315789</v>
      </c>
      <c r="AH189" s="164" t="s">
        <v>51</v>
      </c>
    </row>
    <row r="190" s="1" customFormat="1" ht="36" customHeight="1" spans="1:34">
      <c r="A190" s="37"/>
      <c r="B190" s="37"/>
      <c r="C190" s="57" t="s">
        <v>681</v>
      </c>
      <c r="D190" s="144"/>
      <c r="E190" s="38"/>
      <c r="F190" s="145"/>
      <c r="G190" s="41"/>
      <c r="H190" s="146"/>
      <c r="I190" s="146"/>
      <c r="J190" s="42"/>
      <c r="K190" s="42"/>
      <c r="L190" s="42"/>
      <c r="M190" s="42"/>
      <c r="N190" s="42"/>
      <c r="O190" s="42"/>
      <c r="P190" s="42"/>
      <c r="Q190" s="48"/>
      <c r="R190" s="48"/>
      <c r="S190" s="41"/>
      <c r="T190" s="48"/>
      <c r="U190" s="57"/>
      <c r="V190" s="48"/>
      <c r="W190" s="48"/>
      <c r="X190" s="48"/>
      <c r="Y190" s="48"/>
      <c r="Z190" s="154"/>
      <c r="AA190" s="41"/>
      <c r="AB190" s="41"/>
      <c r="AC190" s="57"/>
      <c r="AD190" s="110"/>
      <c r="AE190" s="111"/>
      <c r="AF190" s="112"/>
      <c r="AG190" s="117"/>
      <c r="AH190" s="164"/>
    </row>
    <row r="191" s="5" customFormat="1" ht="41" customHeight="1" spans="1:34">
      <c r="A191" s="32" t="s">
        <v>682</v>
      </c>
      <c r="B191" s="32"/>
      <c r="C191" s="33"/>
      <c r="D191" s="34"/>
      <c r="E191" s="34"/>
      <c r="F191" s="35"/>
      <c r="G191" s="36">
        <f>SUM(G192:G226)</f>
        <v>35</v>
      </c>
      <c r="H191" s="34"/>
      <c r="I191" s="34"/>
      <c r="J191" s="35"/>
      <c r="K191" s="35"/>
      <c r="L191" s="35"/>
      <c r="M191" s="35"/>
      <c r="N191" s="35"/>
      <c r="O191" s="35"/>
      <c r="P191" s="33"/>
      <c r="Q191" s="33">
        <f>SUM(Q192:Q226)</f>
        <v>410.4</v>
      </c>
      <c r="R191" s="33">
        <f>SUM(R192:R226)</f>
        <v>410.4</v>
      </c>
      <c r="S191" s="33">
        <f>SUM(S192:S226)</f>
        <v>375.4</v>
      </c>
      <c r="T191" s="33">
        <f>SUM(T192:T226)</f>
        <v>375.4</v>
      </c>
      <c r="U191" s="33">
        <f t="shared" ref="U191:Z191" si="57">SUM(U192:U226)</f>
        <v>0</v>
      </c>
      <c r="V191" s="33">
        <f t="shared" si="57"/>
        <v>0</v>
      </c>
      <c r="W191" s="33">
        <f t="shared" si="57"/>
        <v>0</v>
      </c>
      <c r="X191" s="70">
        <f t="shared" si="57"/>
        <v>0</v>
      </c>
      <c r="Y191" s="70">
        <f t="shared" si="57"/>
        <v>35</v>
      </c>
      <c r="Z191" s="101">
        <f t="shared" si="57"/>
        <v>35</v>
      </c>
      <c r="AA191" s="104"/>
      <c r="AB191" s="104"/>
      <c r="AC191" s="104"/>
      <c r="AD191" s="105"/>
      <c r="AE191" s="105"/>
      <c r="AF191" s="104"/>
      <c r="AG191" s="104"/>
      <c r="AH191" s="104"/>
    </row>
    <row r="192" s="6" customFormat="1" ht="138" customHeight="1" spans="1:34">
      <c r="A192" s="37">
        <v>144</v>
      </c>
      <c r="B192" s="37" t="s">
        <v>41</v>
      </c>
      <c r="C192" s="145" t="s">
        <v>683</v>
      </c>
      <c r="D192" s="144" t="s">
        <v>684</v>
      </c>
      <c r="E192" s="38" t="s">
        <v>54</v>
      </c>
      <c r="F192" s="145" t="s">
        <v>685</v>
      </c>
      <c r="G192" s="41">
        <v>1</v>
      </c>
      <c r="H192" s="41" t="s">
        <v>86</v>
      </c>
      <c r="I192" s="145" t="s">
        <v>360</v>
      </c>
      <c r="J192" s="42" t="s">
        <v>48</v>
      </c>
      <c r="K192" s="42" t="s">
        <v>48</v>
      </c>
      <c r="L192" s="42" t="s">
        <v>48</v>
      </c>
      <c r="M192" s="42">
        <v>10</v>
      </c>
      <c r="N192" s="42">
        <v>25</v>
      </c>
      <c r="O192" s="42">
        <v>10</v>
      </c>
      <c r="P192" s="42">
        <v>25</v>
      </c>
      <c r="Q192" s="152">
        <f t="shared" ref="Q192:Q211" si="58">S192+U192+W192+Y192</f>
        <v>9</v>
      </c>
      <c r="R192" s="48">
        <f t="shared" ref="R192:R226" si="59">T192+V192+X192+Z192</f>
        <v>9</v>
      </c>
      <c r="S192" s="41">
        <v>9</v>
      </c>
      <c r="T192" s="41">
        <v>9</v>
      </c>
      <c r="U192" s="145"/>
      <c r="V192" s="41"/>
      <c r="W192" s="145"/>
      <c r="X192" s="41"/>
      <c r="Y192" s="41"/>
      <c r="Z192" s="161"/>
      <c r="AA192" s="57" t="s">
        <v>86</v>
      </c>
      <c r="AB192" s="57" t="s">
        <v>191</v>
      </c>
      <c r="AC192" s="57" t="s">
        <v>686</v>
      </c>
      <c r="AD192" s="93" t="s">
        <v>50</v>
      </c>
      <c r="AE192" s="94"/>
      <c r="AF192" s="112"/>
      <c r="AG192" s="117">
        <f t="shared" ref="AG192:AG226" si="60">R192/Q192</f>
        <v>1</v>
      </c>
      <c r="AH192" s="158"/>
    </row>
    <row r="193" s="6" customFormat="1" ht="138" customHeight="1" spans="1:34">
      <c r="A193" s="37">
        <v>145</v>
      </c>
      <c r="B193" s="37" t="s">
        <v>41</v>
      </c>
      <c r="C193" s="145" t="s">
        <v>687</v>
      </c>
      <c r="D193" s="144" t="s">
        <v>688</v>
      </c>
      <c r="E193" s="38" t="s">
        <v>54</v>
      </c>
      <c r="F193" s="145" t="s">
        <v>689</v>
      </c>
      <c r="G193" s="41">
        <v>1</v>
      </c>
      <c r="H193" s="41" t="s">
        <v>86</v>
      </c>
      <c r="I193" s="145" t="s">
        <v>360</v>
      </c>
      <c r="J193" s="42" t="s">
        <v>48</v>
      </c>
      <c r="K193" s="42" t="s">
        <v>48</v>
      </c>
      <c r="L193" s="42" t="s">
        <v>48</v>
      </c>
      <c r="M193" s="42">
        <v>50</v>
      </c>
      <c r="N193" s="42">
        <v>145</v>
      </c>
      <c r="O193" s="42">
        <v>50</v>
      </c>
      <c r="P193" s="42">
        <v>145</v>
      </c>
      <c r="Q193" s="152">
        <f t="shared" si="58"/>
        <v>30</v>
      </c>
      <c r="R193" s="48">
        <f t="shared" si="59"/>
        <v>30</v>
      </c>
      <c r="S193" s="41">
        <v>30</v>
      </c>
      <c r="T193" s="41">
        <v>30</v>
      </c>
      <c r="U193" s="145"/>
      <c r="V193" s="41"/>
      <c r="W193" s="145"/>
      <c r="X193" s="41"/>
      <c r="Y193" s="41"/>
      <c r="Z193" s="161"/>
      <c r="AA193" s="57" t="s">
        <v>86</v>
      </c>
      <c r="AB193" s="57" t="s">
        <v>81</v>
      </c>
      <c r="AC193" s="57" t="s">
        <v>686</v>
      </c>
      <c r="AD193" s="93" t="s">
        <v>50</v>
      </c>
      <c r="AE193" s="94"/>
      <c r="AF193" s="112"/>
      <c r="AG193" s="117">
        <f t="shared" si="60"/>
        <v>1</v>
      </c>
      <c r="AH193" s="158"/>
    </row>
    <row r="194" s="6" customFormat="1" ht="165" customHeight="1" spans="1:34">
      <c r="A194" s="37">
        <v>146</v>
      </c>
      <c r="B194" s="37" t="s">
        <v>41</v>
      </c>
      <c r="C194" s="145" t="s">
        <v>690</v>
      </c>
      <c r="D194" s="43" t="s">
        <v>691</v>
      </c>
      <c r="E194" s="38" t="s">
        <v>54</v>
      </c>
      <c r="F194" s="41" t="s">
        <v>692</v>
      </c>
      <c r="G194" s="41">
        <v>1</v>
      </c>
      <c r="H194" s="41" t="s">
        <v>86</v>
      </c>
      <c r="I194" s="145" t="s">
        <v>360</v>
      </c>
      <c r="J194" s="42" t="s">
        <v>48</v>
      </c>
      <c r="K194" s="42" t="s">
        <v>48</v>
      </c>
      <c r="L194" s="42" t="s">
        <v>48</v>
      </c>
      <c r="M194" s="42">
        <v>156</v>
      </c>
      <c r="N194" s="42">
        <v>459</v>
      </c>
      <c r="O194" s="42">
        <v>156</v>
      </c>
      <c r="P194" s="42">
        <v>459</v>
      </c>
      <c r="Q194" s="152">
        <f t="shared" si="58"/>
        <v>10.1</v>
      </c>
      <c r="R194" s="48">
        <f t="shared" si="59"/>
        <v>10.1</v>
      </c>
      <c r="S194" s="41">
        <v>10.1</v>
      </c>
      <c r="T194" s="41">
        <v>10.1</v>
      </c>
      <c r="U194" s="145"/>
      <c r="V194" s="41"/>
      <c r="W194" s="145"/>
      <c r="X194" s="41"/>
      <c r="Y194" s="41"/>
      <c r="Z194" s="161"/>
      <c r="AA194" s="57" t="s">
        <v>86</v>
      </c>
      <c r="AB194" s="57" t="s">
        <v>96</v>
      </c>
      <c r="AC194" s="57" t="s">
        <v>686</v>
      </c>
      <c r="AD194" s="93" t="s">
        <v>50</v>
      </c>
      <c r="AE194" s="94"/>
      <c r="AF194" s="112"/>
      <c r="AG194" s="117">
        <f t="shared" si="60"/>
        <v>1</v>
      </c>
      <c r="AH194" s="158"/>
    </row>
    <row r="195" s="6" customFormat="1" ht="138" customHeight="1" spans="1:34">
      <c r="A195" s="37">
        <v>147</v>
      </c>
      <c r="B195" s="37" t="s">
        <v>41</v>
      </c>
      <c r="C195" s="41" t="s">
        <v>693</v>
      </c>
      <c r="D195" s="144" t="s">
        <v>694</v>
      </c>
      <c r="E195" s="38" t="s">
        <v>54</v>
      </c>
      <c r="F195" s="145" t="s">
        <v>695</v>
      </c>
      <c r="G195" s="41">
        <v>1</v>
      </c>
      <c r="H195" s="41" t="s">
        <v>86</v>
      </c>
      <c r="I195" s="145" t="s">
        <v>360</v>
      </c>
      <c r="J195" s="42" t="s">
        <v>48</v>
      </c>
      <c r="K195" s="42" t="s">
        <v>48</v>
      </c>
      <c r="L195" s="42" t="s">
        <v>48</v>
      </c>
      <c r="M195" s="42">
        <v>50</v>
      </c>
      <c r="N195" s="42">
        <v>148</v>
      </c>
      <c r="O195" s="42">
        <v>50</v>
      </c>
      <c r="P195" s="42">
        <v>148</v>
      </c>
      <c r="Q195" s="152">
        <f t="shared" si="58"/>
        <v>20</v>
      </c>
      <c r="R195" s="48">
        <f t="shared" si="59"/>
        <v>20</v>
      </c>
      <c r="S195" s="41">
        <v>20</v>
      </c>
      <c r="T195" s="41">
        <v>20</v>
      </c>
      <c r="U195" s="145"/>
      <c r="V195" s="41"/>
      <c r="W195" s="145"/>
      <c r="X195" s="41"/>
      <c r="Y195" s="41"/>
      <c r="Z195" s="161"/>
      <c r="AA195" s="57" t="s">
        <v>86</v>
      </c>
      <c r="AB195" s="57" t="s">
        <v>96</v>
      </c>
      <c r="AC195" s="57" t="s">
        <v>686</v>
      </c>
      <c r="AD195" s="93" t="s">
        <v>50</v>
      </c>
      <c r="AE195" s="94"/>
      <c r="AF195" s="112"/>
      <c r="AG195" s="117">
        <f t="shared" si="60"/>
        <v>1</v>
      </c>
      <c r="AH195" s="158"/>
    </row>
    <row r="196" s="6" customFormat="1" ht="138" customHeight="1" spans="1:34">
      <c r="A196" s="37">
        <v>148</v>
      </c>
      <c r="B196" s="37" t="s">
        <v>41</v>
      </c>
      <c r="C196" s="41" t="s">
        <v>696</v>
      </c>
      <c r="D196" s="43" t="s">
        <v>697</v>
      </c>
      <c r="E196" s="38" t="s">
        <v>54</v>
      </c>
      <c r="F196" s="41" t="s">
        <v>698</v>
      </c>
      <c r="G196" s="41">
        <v>1</v>
      </c>
      <c r="H196" s="41" t="s">
        <v>96</v>
      </c>
      <c r="I196" s="41" t="s">
        <v>699</v>
      </c>
      <c r="J196" s="42" t="s">
        <v>48</v>
      </c>
      <c r="K196" s="42" t="s">
        <v>51</v>
      </c>
      <c r="L196" s="42" t="s">
        <v>48</v>
      </c>
      <c r="M196" s="42">
        <v>8</v>
      </c>
      <c r="N196" s="42">
        <v>24</v>
      </c>
      <c r="O196" s="42">
        <v>8</v>
      </c>
      <c r="P196" s="42">
        <v>24</v>
      </c>
      <c r="Q196" s="152">
        <f t="shared" si="58"/>
        <v>6.6</v>
      </c>
      <c r="R196" s="48">
        <f t="shared" si="59"/>
        <v>6.6</v>
      </c>
      <c r="S196" s="41">
        <v>6.6</v>
      </c>
      <c r="T196" s="41">
        <v>6.6</v>
      </c>
      <c r="U196" s="145"/>
      <c r="V196" s="41"/>
      <c r="W196" s="145"/>
      <c r="X196" s="41"/>
      <c r="Y196" s="41"/>
      <c r="Z196" s="161"/>
      <c r="AA196" s="57" t="s">
        <v>96</v>
      </c>
      <c r="AB196" s="57" t="s">
        <v>96</v>
      </c>
      <c r="AC196" s="57" t="s">
        <v>686</v>
      </c>
      <c r="AD196" s="93" t="s">
        <v>50</v>
      </c>
      <c r="AE196" s="94"/>
      <c r="AF196" s="112"/>
      <c r="AG196" s="117">
        <f t="shared" si="60"/>
        <v>1</v>
      </c>
      <c r="AH196" s="158"/>
    </row>
    <row r="197" s="6" customFormat="1" ht="138" customHeight="1" spans="1:34">
      <c r="A197" s="37">
        <v>149</v>
      </c>
      <c r="B197" s="37" t="s">
        <v>41</v>
      </c>
      <c r="C197" s="41" t="s">
        <v>700</v>
      </c>
      <c r="D197" s="43" t="s">
        <v>701</v>
      </c>
      <c r="E197" s="38" t="s">
        <v>54</v>
      </c>
      <c r="F197" s="41" t="s">
        <v>702</v>
      </c>
      <c r="G197" s="41">
        <v>1</v>
      </c>
      <c r="H197" s="41" t="s">
        <v>96</v>
      </c>
      <c r="I197" s="41" t="s">
        <v>699</v>
      </c>
      <c r="J197" s="42" t="s">
        <v>48</v>
      </c>
      <c r="K197" s="42" t="s">
        <v>51</v>
      </c>
      <c r="L197" s="42" t="s">
        <v>48</v>
      </c>
      <c r="M197" s="42">
        <v>136</v>
      </c>
      <c r="N197" s="42">
        <v>390</v>
      </c>
      <c r="O197" s="42">
        <v>136</v>
      </c>
      <c r="P197" s="42">
        <v>390</v>
      </c>
      <c r="Q197" s="152">
        <f t="shared" si="58"/>
        <v>10.1</v>
      </c>
      <c r="R197" s="48">
        <f t="shared" si="59"/>
        <v>10.1</v>
      </c>
      <c r="S197" s="41">
        <v>10.1</v>
      </c>
      <c r="T197" s="41">
        <v>10.1</v>
      </c>
      <c r="U197" s="145"/>
      <c r="V197" s="41"/>
      <c r="W197" s="145"/>
      <c r="X197" s="41"/>
      <c r="Y197" s="41"/>
      <c r="Z197" s="161"/>
      <c r="AA197" s="57" t="s">
        <v>96</v>
      </c>
      <c r="AB197" s="57" t="s">
        <v>96</v>
      </c>
      <c r="AC197" s="57" t="s">
        <v>686</v>
      </c>
      <c r="AD197" s="93" t="s">
        <v>50</v>
      </c>
      <c r="AE197" s="94"/>
      <c r="AF197" s="112"/>
      <c r="AG197" s="117">
        <f t="shared" si="60"/>
        <v>1</v>
      </c>
      <c r="AH197" s="158"/>
    </row>
    <row r="198" s="6" customFormat="1" ht="138" customHeight="1" spans="1:34">
      <c r="A198" s="37">
        <v>150</v>
      </c>
      <c r="B198" s="37" t="s">
        <v>41</v>
      </c>
      <c r="C198" s="41" t="s">
        <v>703</v>
      </c>
      <c r="D198" s="43" t="s">
        <v>704</v>
      </c>
      <c r="E198" s="38" t="s">
        <v>54</v>
      </c>
      <c r="F198" s="41" t="s">
        <v>705</v>
      </c>
      <c r="G198" s="41">
        <v>1</v>
      </c>
      <c r="H198" s="41" t="s">
        <v>96</v>
      </c>
      <c r="I198" s="41" t="s">
        <v>528</v>
      </c>
      <c r="J198" s="42" t="s">
        <v>51</v>
      </c>
      <c r="K198" s="42" t="s">
        <v>51</v>
      </c>
      <c r="L198" s="42" t="s">
        <v>48</v>
      </c>
      <c r="M198" s="42">
        <v>26</v>
      </c>
      <c r="N198" s="42">
        <v>26</v>
      </c>
      <c r="O198" s="42">
        <v>26</v>
      </c>
      <c r="P198" s="42">
        <v>26</v>
      </c>
      <c r="Q198" s="152">
        <f t="shared" si="58"/>
        <v>9</v>
      </c>
      <c r="R198" s="48">
        <f t="shared" si="59"/>
        <v>9</v>
      </c>
      <c r="S198" s="41">
        <v>9</v>
      </c>
      <c r="T198" s="41">
        <v>9</v>
      </c>
      <c r="U198" s="145"/>
      <c r="V198" s="41"/>
      <c r="W198" s="145"/>
      <c r="X198" s="41"/>
      <c r="Y198" s="41"/>
      <c r="Z198" s="161"/>
      <c r="AA198" s="57" t="s">
        <v>96</v>
      </c>
      <c r="AB198" s="57" t="s">
        <v>96</v>
      </c>
      <c r="AC198" s="57" t="s">
        <v>686</v>
      </c>
      <c r="AD198" s="93" t="s">
        <v>50</v>
      </c>
      <c r="AE198" s="93"/>
      <c r="AF198" s="112"/>
      <c r="AG198" s="117">
        <f t="shared" si="60"/>
        <v>1</v>
      </c>
      <c r="AH198" s="158"/>
    </row>
    <row r="199" s="6" customFormat="1" ht="138" customHeight="1" spans="1:34">
      <c r="A199" s="37">
        <v>151</v>
      </c>
      <c r="B199" s="37" t="s">
        <v>41</v>
      </c>
      <c r="C199" s="41" t="s">
        <v>706</v>
      </c>
      <c r="D199" s="43" t="s">
        <v>707</v>
      </c>
      <c r="E199" s="38" t="s">
        <v>54</v>
      </c>
      <c r="F199" s="41" t="s">
        <v>708</v>
      </c>
      <c r="G199" s="41">
        <v>1</v>
      </c>
      <c r="H199" s="41" t="s">
        <v>96</v>
      </c>
      <c r="I199" s="41" t="s">
        <v>528</v>
      </c>
      <c r="J199" s="42" t="s">
        <v>51</v>
      </c>
      <c r="K199" s="42" t="s">
        <v>51</v>
      </c>
      <c r="L199" s="42" t="s">
        <v>48</v>
      </c>
      <c r="M199" s="42">
        <v>15</v>
      </c>
      <c r="N199" s="42">
        <v>15</v>
      </c>
      <c r="O199" s="42">
        <v>15</v>
      </c>
      <c r="P199" s="42">
        <v>15</v>
      </c>
      <c r="Q199" s="152">
        <f t="shared" si="58"/>
        <v>7.5</v>
      </c>
      <c r="R199" s="48">
        <f t="shared" si="59"/>
        <v>7.5</v>
      </c>
      <c r="S199" s="41">
        <v>7.5</v>
      </c>
      <c r="T199" s="41">
        <v>7.5</v>
      </c>
      <c r="U199" s="145"/>
      <c r="V199" s="41"/>
      <c r="W199" s="145"/>
      <c r="X199" s="41"/>
      <c r="Y199" s="41"/>
      <c r="Z199" s="161"/>
      <c r="AA199" s="57" t="s">
        <v>96</v>
      </c>
      <c r="AB199" s="57" t="s">
        <v>96</v>
      </c>
      <c r="AC199" s="57" t="s">
        <v>686</v>
      </c>
      <c r="AD199" s="93" t="s">
        <v>50</v>
      </c>
      <c r="AE199" s="93"/>
      <c r="AF199" s="112"/>
      <c r="AG199" s="117">
        <f t="shared" si="60"/>
        <v>1</v>
      </c>
      <c r="AH199" s="158"/>
    </row>
    <row r="200" s="6" customFormat="1" ht="138" customHeight="1" spans="1:34">
      <c r="A200" s="37">
        <v>152</v>
      </c>
      <c r="B200" s="37" t="s">
        <v>41</v>
      </c>
      <c r="C200" s="41" t="s">
        <v>709</v>
      </c>
      <c r="D200" s="43" t="s">
        <v>710</v>
      </c>
      <c r="E200" s="38" t="s">
        <v>54</v>
      </c>
      <c r="F200" s="41" t="s">
        <v>711</v>
      </c>
      <c r="G200" s="41">
        <v>1</v>
      </c>
      <c r="H200" s="41" t="s">
        <v>96</v>
      </c>
      <c r="I200" s="41" t="s">
        <v>528</v>
      </c>
      <c r="J200" s="42" t="s">
        <v>51</v>
      </c>
      <c r="K200" s="42" t="s">
        <v>51</v>
      </c>
      <c r="L200" s="42" t="s">
        <v>48</v>
      </c>
      <c r="M200" s="42">
        <v>10</v>
      </c>
      <c r="N200" s="42">
        <v>25</v>
      </c>
      <c r="O200" s="42">
        <v>10</v>
      </c>
      <c r="P200" s="42">
        <v>25</v>
      </c>
      <c r="Q200" s="152">
        <f t="shared" si="58"/>
        <v>6</v>
      </c>
      <c r="R200" s="48">
        <f t="shared" si="59"/>
        <v>6</v>
      </c>
      <c r="S200" s="41">
        <v>6</v>
      </c>
      <c r="T200" s="41">
        <v>6</v>
      </c>
      <c r="U200" s="145"/>
      <c r="V200" s="41"/>
      <c r="W200" s="145"/>
      <c r="X200" s="41"/>
      <c r="Y200" s="41"/>
      <c r="Z200" s="161"/>
      <c r="AA200" s="57" t="s">
        <v>96</v>
      </c>
      <c r="AB200" s="57" t="s">
        <v>96</v>
      </c>
      <c r="AC200" s="57" t="s">
        <v>686</v>
      </c>
      <c r="AD200" s="93" t="s">
        <v>50</v>
      </c>
      <c r="AE200" s="93"/>
      <c r="AF200" s="112"/>
      <c r="AG200" s="117">
        <f t="shared" si="60"/>
        <v>1</v>
      </c>
      <c r="AH200" s="158"/>
    </row>
    <row r="201" s="6" customFormat="1" ht="138" customHeight="1" spans="1:34">
      <c r="A201" s="37">
        <v>153</v>
      </c>
      <c r="B201" s="37" t="s">
        <v>41</v>
      </c>
      <c r="C201" s="41" t="s">
        <v>712</v>
      </c>
      <c r="D201" s="43" t="s">
        <v>713</v>
      </c>
      <c r="E201" s="38" t="s">
        <v>54</v>
      </c>
      <c r="F201" s="41" t="s">
        <v>714</v>
      </c>
      <c r="G201" s="41">
        <v>1</v>
      </c>
      <c r="H201" s="41" t="s">
        <v>96</v>
      </c>
      <c r="I201" s="41" t="s">
        <v>715</v>
      </c>
      <c r="J201" s="42" t="s">
        <v>48</v>
      </c>
      <c r="K201" s="42" t="s">
        <v>51</v>
      </c>
      <c r="L201" s="42" t="s">
        <v>48</v>
      </c>
      <c r="M201" s="42">
        <v>15</v>
      </c>
      <c r="N201" s="42">
        <v>23</v>
      </c>
      <c r="O201" s="42">
        <v>15</v>
      </c>
      <c r="P201" s="42">
        <v>23</v>
      </c>
      <c r="Q201" s="152">
        <f t="shared" si="58"/>
        <v>5.2</v>
      </c>
      <c r="R201" s="48">
        <f t="shared" si="59"/>
        <v>5.2</v>
      </c>
      <c r="S201" s="41">
        <v>5.2</v>
      </c>
      <c r="T201" s="41">
        <v>5.2</v>
      </c>
      <c r="U201" s="145"/>
      <c r="V201" s="41"/>
      <c r="W201" s="145"/>
      <c r="X201" s="41"/>
      <c r="Y201" s="41"/>
      <c r="Z201" s="161"/>
      <c r="AA201" s="41" t="s">
        <v>96</v>
      </c>
      <c r="AB201" s="41" t="s">
        <v>96</v>
      </c>
      <c r="AC201" s="57" t="s">
        <v>686</v>
      </c>
      <c r="AD201" s="93" t="s">
        <v>50</v>
      </c>
      <c r="AE201" s="94"/>
      <c r="AF201" s="112"/>
      <c r="AG201" s="117">
        <f t="shared" si="60"/>
        <v>1</v>
      </c>
      <c r="AH201" s="158"/>
    </row>
    <row r="202" s="6" customFormat="1" ht="138" customHeight="1" spans="1:34">
      <c r="A202" s="37">
        <v>154</v>
      </c>
      <c r="B202" s="37" t="s">
        <v>41</v>
      </c>
      <c r="C202" s="41" t="s">
        <v>716</v>
      </c>
      <c r="D202" s="43" t="s">
        <v>717</v>
      </c>
      <c r="E202" s="38" t="s">
        <v>54</v>
      </c>
      <c r="F202" s="41" t="s">
        <v>718</v>
      </c>
      <c r="G202" s="41">
        <v>1</v>
      </c>
      <c r="H202" s="41" t="s">
        <v>96</v>
      </c>
      <c r="I202" s="41" t="s">
        <v>715</v>
      </c>
      <c r="J202" s="42" t="s">
        <v>48</v>
      </c>
      <c r="K202" s="42" t="s">
        <v>51</v>
      </c>
      <c r="L202" s="42" t="s">
        <v>48</v>
      </c>
      <c r="M202" s="42">
        <v>18</v>
      </c>
      <c r="N202" s="42">
        <v>50</v>
      </c>
      <c r="O202" s="42">
        <v>18</v>
      </c>
      <c r="P202" s="42">
        <v>50</v>
      </c>
      <c r="Q202" s="152">
        <f t="shared" si="58"/>
        <v>10.5</v>
      </c>
      <c r="R202" s="48">
        <f t="shared" si="59"/>
        <v>10.5</v>
      </c>
      <c r="S202" s="41">
        <v>10.5</v>
      </c>
      <c r="T202" s="41">
        <v>10.5</v>
      </c>
      <c r="U202" s="145"/>
      <c r="V202" s="41"/>
      <c r="W202" s="145"/>
      <c r="X202" s="41"/>
      <c r="Y202" s="41"/>
      <c r="Z202" s="161"/>
      <c r="AA202" s="41" t="s">
        <v>96</v>
      </c>
      <c r="AB202" s="41" t="s">
        <v>96</v>
      </c>
      <c r="AC202" s="57" t="s">
        <v>686</v>
      </c>
      <c r="AD202" s="93" t="s">
        <v>50</v>
      </c>
      <c r="AE202" s="94"/>
      <c r="AF202" s="112"/>
      <c r="AG202" s="117">
        <f t="shared" si="60"/>
        <v>1</v>
      </c>
      <c r="AH202" s="158"/>
    </row>
    <row r="203" s="6" customFormat="1" ht="138" customHeight="1" spans="1:34">
      <c r="A203" s="37">
        <v>155</v>
      </c>
      <c r="B203" s="37" t="s">
        <v>41</v>
      </c>
      <c r="C203" s="41" t="s">
        <v>719</v>
      </c>
      <c r="D203" s="43" t="s">
        <v>720</v>
      </c>
      <c r="E203" s="38" t="s">
        <v>54</v>
      </c>
      <c r="F203" s="41" t="s">
        <v>721</v>
      </c>
      <c r="G203" s="41">
        <v>1</v>
      </c>
      <c r="H203" s="41" t="s">
        <v>96</v>
      </c>
      <c r="I203" s="41" t="s">
        <v>722</v>
      </c>
      <c r="J203" s="42" t="s">
        <v>48</v>
      </c>
      <c r="K203" s="42" t="s">
        <v>51</v>
      </c>
      <c r="L203" s="42" t="s">
        <v>48</v>
      </c>
      <c r="M203" s="42">
        <v>42</v>
      </c>
      <c r="N203" s="42">
        <v>85</v>
      </c>
      <c r="O203" s="42">
        <v>42</v>
      </c>
      <c r="P203" s="42">
        <v>85</v>
      </c>
      <c r="Q203" s="152">
        <f t="shared" si="58"/>
        <v>6.9</v>
      </c>
      <c r="R203" s="48">
        <f t="shared" si="59"/>
        <v>6.9</v>
      </c>
      <c r="S203" s="41">
        <v>6.9</v>
      </c>
      <c r="T203" s="41">
        <v>6.9</v>
      </c>
      <c r="U203" s="145"/>
      <c r="V203" s="41"/>
      <c r="W203" s="145"/>
      <c r="X203" s="41"/>
      <c r="Y203" s="41"/>
      <c r="Z203" s="161"/>
      <c r="AA203" s="41" t="s">
        <v>96</v>
      </c>
      <c r="AB203" s="41" t="s">
        <v>96</v>
      </c>
      <c r="AC203" s="57" t="s">
        <v>686</v>
      </c>
      <c r="AD203" s="93" t="s">
        <v>50</v>
      </c>
      <c r="AE203" s="93"/>
      <c r="AF203" s="112"/>
      <c r="AG203" s="117">
        <f t="shared" si="60"/>
        <v>1</v>
      </c>
      <c r="AH203" s="158"/>
    </row>
    <row r="204" s="6" customFormat="1" ht="138" customHeight="1" spans="1:34">
      <c r="A204" s="37">
        <v>156</v>
      </c>
      <c r="B204" s="37" t="s">
        <v>41</v>
      </c>
      <c r="C204" s="41" t="s">
        <v>723</v>
      </c>
      <c r="D204" s="43" t="s">
        <v>724</v>
      </c>
      <c r="E204" s="38" t="s">
        <v>54</v>
      </c>
      <c r="F204" s="41" t="s">
        <v>725</v>
      </c>
      <c r="G204" s="41">
        <v>1</v>
      </c>
      <c r="H204" s="41" t="s">
        <v>96</v>
      </c>
      <c r="I204" s="41" t="s">
        <v>601</v>
      </c>
      <c r="J204" s="42" t="s">
        <v>48</v>
      </c>
      <c r="K204" s="42" t="s">
        <v>51</v>
      </c>
      <c r="L204" s="42" t="s">
        <v>48</v>
      </c>
      <c r="M204" s="42">
        <v>20</v>
      </c>
      <c r="N204" s="42">
        <v>58</v>
      </c>
      <c r="O204" s="42">
        <v>20</v>
      </c>
      <c r="P204" s="42">
        <v>58</v>
      </c>
      <c r="Q204" s="152">
        <f t="shared" si="58"/>
        <v>15.6</v>
      </c>
      <c r="R204" s="48">
        <f t="shared" si="59"/>
        <v>15.6</v>
      </c>
      <c r="S204" s="41">
        <v>15.6</v>
      </c>
      <c r="T204" s="41">
        <v>15.6</v>
      </c>
      <c r="U204" s="145"/>
      <c r="V204" s="41"/>
      <c r="W204" s="145"/>
      <c r="X204" s="41"/>
      <c r="Y204" s="41"/>
      <c r="Z204" s="161"/>
      <c r="AA204" s="41" t="s">
        <v>96</v>
      </c>
      <c r="AB204" s="41" t="s">
        <v>96</v>
      </c>
      <c r="AC204" s="57" t="s">
        <v>686</v>
      </c>
      <c r="AD204" s="93" t="s">
        <v>50</v>
      </c>
      <c r="AE204" s="93"/>
      <c r="AF204" s="112"/>
      <c r="AG204" s="117">
        <f t="shared" si="60"/>
        <v>1</v>
      </c>
      <c r="AH204" s="158"/>
    </row>
    <row r="205" s="6" customFormat="1" ht="138" customHeight="1" spans="1:34">
      <c r="A205" s="37">
        <v>157</v>
      </c>
      <c r="B205" s="37" t="s">
        <v>41</v>
      </c>
      <c r="C205" s="41" t="s">
        <v>726</v>
      </c>
      <c r="D205" s="43" t="s">
        <v>727</v>
      </c>
      <c r="E205" s="38" t="s">
        <v>54</v>
      </c>
      <c r="F205" s="41" t="s">
        <v>728</v>
      </c>
      <c r="G205" s="41">
        <v>1</v>
      </c>
      <c r="H205" s="41" t="s">
        <v>96</v>
      </c>
      <c r="I205" s="41" t="s">
        <v>699</v>
      </c>
      <c r="J205" s="42" t="s">
        <v>48</v>
      </c>
      <c r="K205" s="42" t="s">
        <v>51</v>
      </c>
      <c r="L205" s="42" t="s">
        <v>48</v>
      </c>
      <c r="M205" s="42">
        <v>8</v>
      </c>
      <c r="N205" s="42">
        <v>21</v>
      </c>
      <c r="O205" s="42">
        <v>8</v>
      </c>
      <c r="P205" s="42">
        <v>21</v>
      </c>
      <c r="Q205" s="152">
        <f t="shared" si="58"/>
        <v>3</v>
      </c>
      <c r="R205" s="48">
        <f t="shared" si="59"/>
        <v>3</v>
      </c>
      <c r="S205" s="41">
        <v>3</v>
      </c>
      <c r="T205" s="41">
        <v>3</v>
      </c>
      <c r="U205" s="145"/>
      <c r="V205" s="41"/>
      <c r="W205" s="145"/>
      <c r="X205" s="41"/>
      <c r="Y205" s="41"/>
      <c r="Z205" s="161"/>
      <c r="AA205" s="41" t="s">
        <v>96</v>
      </c>
      <c r="AB205" s="41" t="s">
        <v>96</v>
      </c>
      <c r="AC205" s="57" t="s">
        <v>686</v>
      </c>
      <c r="AD205" s="93" t="s">
        <v>50</v>
      </c>
      <c r="AE205" s="94"/>
      <c r="AF205" s="112"/>
      <c r="AG205" s="117">
        <f t="shared" si="60"/>
        <v>1</v>
      </c>
      <c r="AH205" s="158"/>
    </row>
    <row r="206" s="6" customFormat="1" ht="138" customHeight="1" spans="1:34">
      <c r="A206" s="37">
        <v>158</v>
      </c>
      <c r="B206" s="37" t="s">
        <v>41</v>
      </c>
      <c r="C206" s="145" t="s">
        <v>729</v>
      </c>
      <c r="D206" s="144" t="s">
        <v>730</v>
      </c>
      <c r="E206" s="38" t="s">
        <v>54</v>
      </c>
      <c r="F206" s="41" t="s">
        <v>731</v>
      </c>
      <c r="G206" s="41">
        <v>1</v>
      </c>
      <c r="H206" s="41" t="s">
        <v>106</v>
      </c>
      <c r="I206" s="41" t="s">
        <v>314</v>
      </c>
      <c r="J206" s="42" t="s">
        <v>48</v>
      </c>
      <c r="K206" s="42" t="s">
        <v>48</v>
      </c>
      <c r="L206" s="42" t="s">
        <v>48</v>
      </c>
      <c r="M206" s="42">
        <v>5</v>
      </c>
      <c r="N206" s="42">
        <v>15</v>
      </c>
      <c r="O206" s="42">
        <v>5</v>
      </c>
      <c r="P206" s="42">
        <v>15</v>
      </c>
      <c r="Q206" s="152">
        <f t="shared" si="58"/>
        <v>4</v>
      </c>
      <c r="R206" s="48">
        <f t="shared" si="59"/>
        <v>4</v>
      </c>
      <c r="S206" s="40">
        <v>4</v>
      </c>
      <c r="T206" s="37">
        <v>4</v>
      </c>
      <c r="U206" s="145"/>
      <c r="V206" s="41"/>
      <c r="W206" s="145"/>
      <c r="X206" s="41"/>
      <c r="Y206" s="41"/>
      <c r="Z206" s="161"/>
      <c r="AA206" s="41" t="s">
        <v>106</v>
      </c>
      <c r="AB206" s="41" t="s">
        <v>106</v>
      </c>
      <c r="AC206" s="57" t="s">
        <v>686</v>
      </c>
      <c r="AD206" s="93" t="s">
        <v>50</v>
      </c>
      <c r="AE206" s="111"/>
      <c r="AF206" s="112"/>
      <c r="AG206" s="117">
        <f t="shared" si="60"/>
        <v>1</v>
      </c>
      <c r="AH206" s="158"/>
    </row>
    <row r="207" s="6" customFormat="1" ht="138" customHeight="1" spans="1:34">
      <c r="A207" s="37">
        <v>159</v>
      </c>
      <c r="B207" s="37" t="s">
        <v>41</v>
      </c>
      <c r="C207" s="145" t="s">
        <v>732</v>
      </c>
      <c r="D207" s="43" t="s">
        <v>733</v>
      </c>
      <c r="E207" s="38" t="s">
        <v>54</v>
      </c>
      <c r="F207" s="145" t="s">
        <v>734</v>
      </c>
      <c r="G207" s="41">
        <v>1</v>
      </c>
      <c r="H207" s="41" t="s">
        <v>106</v>
      </c>
      <c r="I207" s="41" t="s">
        <v>446</v>
      </c>
      <c r="J207" s="42" t="s">
        <v>48</v>
      </c>
      <c r="K207" s="42" t="s">
        <v>48</v>
      </c>
      <c r="L207" s="42" t="s">
        <v>48</v>
      </c>
      <c r="M207" s="42">
        <v>139</v>
      </c>
      <c r="N207" s="42">
        <v>360</v>
      </c>
      <c r="O207" s="42">
        <v>139</v>
      </c>
      <c r="P207" s="42">
        <v>360</v>
      </c>
      <c r="Q207" s="152">
        <f t="shared" si="58"/>
        <v>21.9</v>
      </c>
      <c r="R207" s="48">
        <f t="shared" si="59"/>
        <v>21.9</v>
      </c>
      <c r="S207" s="40">
        <v>21.9</v>
      </c>
      <c r="T207" s="37">
        <v>21.9</v>
      </c>
      <c r="U207" s="145"/>
      <c r="V207" s="41"/>
      <c r="W207" s="145"/>
      <c r="X207" s="41"/>
      <c r="Y207" s="41"/>
      <c r="Z207" s="161"/>
      <c r="AA207" s="41" t="s">
        <v>106</v>
      </c>
      <c r="AB207" s="41" t="s">
        <v>106</v>
      </c>
      <c r="AC207" s="57" t="s">
        <v>686</v>
      </c>
      <c r="AD207" s="93" t="s">
        <v>50</v>
      </c>
      <c r="AE207" s="111"/>
      <c r="AF207" s="112"/>
      <c r="AG207" s="117">
        <f t="shared" si="60"/>
        <v>1</v>
      </c>
      <c r="AH207" s="158"/>
    </row>
    <row r="208" s="6" customFormat="1" ht="138" customHeight="1" spans="1:34">
      <c r="A208" s="37">
        <v>160</v>
      </c>
      <c r="B208" s="37" t="s">
        <v>41</v>
      </c>
      <c r="C208" s="41" t="s">
        <v>735</v>
      </c>
      <c r="D208" s="43" t="s">
        <v>736</v>
      </c>
      <c r="E208" s="38" t="s">
        <v>54</v>
      </c>
      <c r="F208" s="41" t="s">
        <v>737</v>
      </c>
      <c r="G208" s="41">
        <v>1</v>
      </c>
      <c r="H208" s="41" t="s">
        <v>106</v>
      </c>
      <c r="I208" s="41" t="s">
        <v>314</v>
      </c>
      <c r="J208" s="42" t="s">
        <v>48</v>
      </c>
      <c r="K208" s="42" t="s">
        <v>48</v>
      </c>
      <c r="L208" s="42" t="s">
        <v>48</v>
      </c>
      <c r="M208" s="42">
        <v>4</v>
      </c>
      <c r="N208" s="42">
        <v>12</v>
      </c>
      <c r="O208" s="42">
        <v>4</v>
      </c>
      <c r="P208" s="42">
        <v>12</v>
      </c>
      <c r="Q208" s="152">
        <f t="shared" si="58"/>
        <v>3</v>
      </c>
      <c r="R208" s="48">
        <f t="shared" si="59"/>
        <v>3</v>
      </c>
      <c r="S208" s="40">
        <v>3</v>
      </c>
      <c r="T208" s="37">
        <v>3</v>
      </c>
      <c r="U208" s="145"/>
      <c r="V208" s="41"/>
      <c r="W208" s="145"/>
      <c r="X208" s="41"/>
      <c r="Y208" s="41"/>
      <c r="Z208" s="161"/>
      <c r="AA208" s="41" t="s">
        <v>106</v>
      </c>
      <c r="AB208" s="41" t="s">
        <v>106</v>
      </c>
      <c r="AC208" s="57" t="s">
        <v>686</v>
      </c>
      <c r="AD208" s="93" t="s">
        <v>50</v>
      </c>
      <c r="AE208" s="111"/>
      <c r="AF208" s="112"/>
      <c r="AG208" s="117">
        <f t="shared" si="60"/>
        <v>1</v>
      </c>
      <c r="AH208" s="158"/>
    </row>
    <row r="209" s="6" customFormat="1" ht="138" customHeight="1" spans="1:34">
      <c r="A209" s="37">
        <v>161</v>
      </c>
      <c r="B209" s="37" t="s">
        <v>41</v>
      </c>
      <c r="C209" s="165" t="s">
        <v>738</v>
      </c>
      <c r="D209" s="144" t="s">
        <v>739</v>
      </c>
      <c r="E209" s="38" t="s">
        <v>54</v>
      </c>
      <c r="F209" s="145" t="s">
        <v>740</v>
      </c>
      <c r="G209" s="41">
        <v>1</v>
      </c>
      <c r="H209" s="41" t="s">
        <v>106</v>
      </c>
      <c r="I209" s="41" t="s">
        <v>741</v>
      </c>
      <c r="J209" s="42" t="s">
        <v>48</v>
      </c>
      <c r="K209" s="42" t="s">
        <v>48</v>
      </c>
      <c r="L209" s="42" t="s">
        <v>48</v>
      </c>
      <c r="M209" s="42">
        <v>4</v>
      </c>
      <c r="N209" s="42">
        <v>13</v>
      </c>
      <c r="O209" s="42">
        <v>4</v>
      </c>
      <c r="P209" s="42">
        <v>13</v>
      </c>
      <c r="Q209" s="152">
        <f t="shared" si="58"/>
        <v>2.8</v>
      </c>
      <c r="R209" s="48">
        <f t="shared" si="59"/>
        <v>2.8</v>
      </c>
      <c r="S209" s="40">
        <v>2.8</v>
      </c>
      <c r="T209" s="41">
        <v>2.8</v>
      </c>
      <c r="U209" s="145"/>
      <c r="V209" s="41"/>
      <c r="W209" s="145"/>
      <c r="X209" s="41"/>
      <c r="Y209" s="41"/>
      <c r="Z209" s="161"/>
      <c r="AA209" s="41" t="s">
        <v>106</v>
      </c>
      <c r="AB209" s="41" t="s">
        <v>106</v>
      </c>
      <c r="AC209" s="57" t="s">
        <v>686</v>
      </c>
      <c r="AD209" s="96" t="s">
        <v>50</v>
      </c>
      <c r="AE209" s="111"/>
      <c r="AF209" s="96"/>
      <c r="AG209" s="117">
        <f t="shared" si="60"/>
        <v>1</v>
      </c>
      <c r="AH209" s="158"/>
    </row>
    <row r="210" s="6" customFormat="1" ht="138" customHeight="1" spans="1:34">
      <c r="A210" s="37">
        <v>162</v>
      </c>
      <c r="B210" s="37" t="s">
        <v>41</v>
      </c>
      <c r="C210" s="165" t="s">
        <v>742</v>
      </c>
      <c r="D210" s="144" t="s">
        <v>743</v>
      </c>
      <c r="E210" s="38" t="s">
        <v>54</v>
      </c>
      <c r="F210" s="145" t="s">
        <v>744</v>
      </c>
      <c r="G210" s="41">
        <v>1</v>
      </c>
      <c r="H210" s="41" t="s">
        <v>106</v>
      </c>
      <c r="I210" s="41" t="s">
        <v>745</v>
      </c>
      <c r="J210" s="42" t="s">
        <v>51</v>
      </c>
      <c r="K210" s="42" t="s">
        <v>48</v>
      </c>
      <c r="L210" s="42" t="s">
        <v>48</v>
      </c>
      <c r="M210" s="42">
        <v>11</v>
      </c>
      <c r="N210" s="42">
        <v>33</v>
      </c>
      <c r="O210" s="42">
        <v>11</v>
      </c>
      <c r="P210" s="42">
        <v>33</v>
      </c>
      <c r="Q210" s="152">
        <f t="shared" si="58"/>
        <v>10</v>
      </c>
      <c r="R210" s="48">
        <f t="shared" si="59"/>
        <v>10</v>
      </c>
      <c r="S210" s="40">
        <v>10</v>
      </c>
      <c r="T210" s="37">
        <v>10</v>
      </c>
      <c r="U210" s="145"/>
      <c r="V210" s="41"/>
      <c r="W210" s="145"/>
      <c r="X210" s="41"/>
      <c r="Y210" s="41"/>
      <c r="Z210" s="161"/>
      <c r="AA210" s="41" t="s">
        <v>106</v>
      </c>
      <c r="AB210" s="41" t="s">
        <v>106</v>
      </c>
      <c r="AC210" s="57" t="s">
        <v>686</v>
      </c>
      <c r="AD210" s="93" t="s">
        <v>50</v>
      </c>
      <c r="AE210" s="111"/>
      <c r="AF210" s="112"/>
      <c r="AG210" s="117">
        <f t="shared" si="60"/>
        <v>1</v>
      </c>
      <c r="AH210" s="57" t="s">
        <v>746</v>
      </c>
    </row>
    <row r="211" s="6" customFormat="1" ht="138" customHeight="1" spans="1:34">
      <c r="A211" s="37">
        <v>163</v>
      </c>
      <c r="B211" s="37" t="s">
        <v>41</v>
      </c>
      <c r="C211" s="40" t="s">
        <v>747</v>
      </c>
      <c r="D211" s="43" t="s">
        <v>748</v>
      </c>
      <c r="E211" s="38" t="s">
        <v>54</v>
      </c>
      <c r="F211" s="166" t="s">
        <v>749</v>
      </c>
      <c r="G211" s="41">
        <v>1</v>
      </c>
      <c r="H211" s="41" t="s">
        <v>106</v>
      </c>
      <c r="I211" s="41" t="s">
        <v>745</v>
      </c>
      <c r="J211" s="42" t="s">
        <v>51</v>
      </c>
      <c r="K211" s="42" t="s">
        <v>48</v>
      </c>
      <c r="L211" s="42" t="s">
        <v>48</v>
      </c>
      <c r="M211" s="42">
        <v>15</v>
      </c>
      <c r="N211" s="42">
        <v>42</v>
      </c>
      <c r="O211" s="42">
        <v>15</v>
      </c>
      <c r="P211" s="42">
        <v>42</v>
      </c>
      <c r="Q211" s="152">
        <f t="shared" si="58"/>
        <v>6.5</v>
      </c>
      <c r="R211" s="48">
        <f t="shared" si="59"/>
        <v>6.5</v>
      </c>
      <c r="S211" s="128">
        <v>6.5</v>
      </c>
      <c r="T211" s="37">
        <v>6.5</v>
      </c>
      <c r="U211" s="145"/>
      <c r="V211" s="41"/>
      <c r="W211" s="145"/>
      <c r="X211" s="41"/>
      <c r="Y211" s="41"/>
      <c r="Z211" s="161"/>
      <c r="AA211" s="41" t="s">
        <v>106</v>
      </c>
      <c r="AB211" s="41" t="s">
        <v>106</v>
      </c>
      <c r="AC211" s="57" t="s">
        <v>686</v>
      </c>
      <c r="AD211" s="93" t="s">
        <v>50</v>
      </c>
      <c r="AE211" s="111"/>
      <c r="AF211" s="112"/>
      <c r="AG211" s="117">
        <f t="shared" si="60"/>
        <v>1</v>
      </c>
      <c r="AH211" s="158"/>
    </row>
    <row r="212" s="6" customFormat="1" ht="222" customHeight="1" spans="1:34">
      <c r="A212" s="37">
        <v>164</v>
      </c>
      <c r="B212" s="37" t="s">
        <v>41</v>
      </c>
      <c r="C212" s="41" t="s">
        <v>750</v>
      </c>
      <c r="D212" s="43" t="s">
        <v>751</v>
      </c>
      <c r="E212" s="38" t="s">
        <v>54</v>
      </c>
      <c r="F212" s="41" t="s">
        <v>752</v>
      </c>
      <c r="G212" s="41">
        <v>1</v>
      </c>
      <c r="H212" s="41" t="s">
        <v>111</v>
      </c>
      <c r="I212" s="41" t="s">
        <v>753</v>
      </c>
      <c r="J212" s="42" t="s">
        <v>48</v>
      </c>
      <c r="K212" s="42" t="s">
        <v>48</v>
      </c>
      <c r="L212" s="42" t="s">
        <v>48</v>
      </c>
      <c r="M212" s="42">
        <v>90</v>
      </c>
      <c r="N212" s="42">
        <v>241</v>
      </c>
      <c r="O212" s="42">
        <v>90</v>
      </c>
      <c r="P212" s="42">
        <v>241</v>
      </c>
      <c r="Q212" s="152">
        <f t="shared" ref="Q212:Q218" si="61">S212+U212+W212+Y212</f>
        <v>19.5</v>
      </c>
      <c r="R212" s="48">
        <f t="shared" si="59"/>
        <v>19.5</v>
      </c>
      <c r="S212" s="48">
        <v>19.5</v>
      </c>
      <c r="T212" s="41">
        <v>19.5</v>
      </c>
      <c r="U212" s="145"/>
      <c r="V212" s="41"/>
      <c r="W212" s="145"/>
      <c r="X212" s="41"/>
      <c r="Y212" s="41"/>
      <c r="Z212" s="161"/>
      <c r="AA212" s="41" t="s">
        <v>111</v>
      </c>
      <c r="AB212" s="57" t="s">
        <v>66</v>
      </c>
      <c r="AC212" s="57" t="s">
        <v>686</v>
      </c>
      <c r="AD212" s="93" t="s">
        <v>50</v>
      </c>
      <c r="AE212" s="93"/>
      <c r="AF212" s="112"/>
      <c r="AG212" s="117">
        <f t="shared" si="60"/>
        <v>1</v>
      </c>
      <c r="AH212" s="158"/>
    </row>
    <row r="213" s="6" customFormat="1" ht="222" customHeight="1" spans="1:34">
      <c r="A213" s="37">
        <v>165</v>
      </c>
      <c r="B213" s="37" t="s">
        <v>41</v>
      </c>
      <c r="C213" s="41" t="s">
        <v>754</v>
      </c>
      <c r="D213" s="43" t="s">
        <v>755</v>
      </c>
      <c r="E213" s="38" t="s">
        <v>54</v>
      </c>
      <c r="F213" s="43" t="s">
        <v>756</v>
      </c>
      <c r="G213" s="41">
        <v>1</v>
      </c>
      <c r="H213" s="41" t="s">
        <v>111</v>
      </c>
      <c r="I213" s="41" t="s">
        <v>757</v>
      </c>
      <c r="J213" s="42" t="s">
        <v>51</v>
      </c>
      <c r="K213" s="42" t="s">
        <v>48</v>
      </c>
      <c r="L213" s="42" t="s">
        <v>48</v>
      </c>
      <c r="M213" s="42">
        <v>70</v>
      </c>
      <c r="N213" s="42">
        <v>210</v>
      </c>
      <c r="O213" s="42">
        <v>70</v>
      </c>
      <c r="P213" s="42">
        <v>210</v>
      </c>
      <c r="Q213" s="152">
        <f t="shared" si="61"/>
        <v>26</v>
      </c>
      <c r="R213" s="48">
        <f t="shared" si="59"/>
        <v>26</v>
      </c>
      <c r="S213" s="41">
        <v>26</v>
      </c>
      <c r="T213" s="41">
        <v>26</v>
      </c>
      <c r="U213" s="145"/>
      <c r="V213" s="41"/>
      <c r="W213" s="145"/>
      <c r="X213" s="41"/>
      <c r="Y213" s="41"/>
      <c r="Z213" s="161"/>
      <c r="AA213" s="41" t="s">
        <v>111</v>
      </c>
      <c r="AB213" s="170" t="s">
        <v>106</v>
      </c>
      <c r="AC213" s="57" t="s">
        <v>686</v>
      </c>
      <c r="AD213" s="93" t="s">
        <v>50</v>
      </c>
      <c r="AE213" s="93"/>
      <c r="AF213" s="112"/>
      <c r="AG213" s="117">
        <f t="shared" si="60"/>
        <v>1</v>
      </c>
      <c r="AH213" s="158"/>
    </row>
    <row r="214" s="6" customFormat="1" ht="138" customHeight="1" spans="1:34">
      <c r="A214" s="37">
        <v>166</v>
      </c>
      <c r="B214" s="37" t="s">
        <v>41</v>
      </c>
      <c r="C214" s="41" t="s">
        <v>758</v>
      </c>
      <c r="D214" s="43" t="s">
        <v>759</v>
      </c>
      <c r="E214" s="38" t="s">
        <v>54</v>
      </c>
      <c r="F214" s="43" t="s">
        <v>760</v>
      </c>
      <c r="G214" s="41">
        <v>1</v>
      </c>
      <c r="H214" s="41" t="s">
        <v>111</v>
      </c>
      <c r="I214" s="41" t="s">
        <v>438</v>
      </c>
      <c r="J214" s="42" t="s">
        <v>48</v>
      </c>
      <c r="K214" s="42" t="s">
        <v>48</v>
      </c>
      <c r="L214" s="42" t="s">
        <v>48</v>
      </c>
      <c r="M214" s="42">
        <v>60</v>
      </c>
      <c r="N214" s="42">
        <v>168</v>
      </c>
      <c r="O214" s="42">
        <v>60</v>
      </c>
      <c r="P214" s="42">
        <v>168</v>
      </c>
      <c r="Q214" s="152">
        <f t="shared" si="61"/>
        <v>25</v>
      </c>
      <c r="R214" s="48">
        <f t="shared" si="59"/>
        <v>25</v>
      </c>
      <c r="S214" s="48">
        <v>25</v>
      </c>
      <c r="T214" s="41">
        <v>25</v>
      </c>
      <c r="U214" s="145"/>
      <c r="V214" s="41"/>
      <c r="W214" s="145"/>
      <c r="X214" s="41"/>
      <c r="Y214" s="41"/>
      <c r="Z214" s="161"/>
      <c r="AA214" s="41" t="s">
        <v>111</v>
      </c>
      <c r="AB214" s="57" t="s">
        <v>106</v>
      </c>
      <c r="AC214" s="57" t="s">
        <v>686</v>
      </c>
      <c r="AD214" s="93" t="s">
        <v>50</v>
      </c>
      <c r="AE214" s="93"/>
      <c r="AF214" s="112"/>
      <c r="AG214" s="117">
        <f t="shared" si="60"/>
        <v>1</v>
      </c>
      <c r="AH214" s="158"/>
    </row>
    <row r="215" s="6" customFormat="1" ht="138" customHeight="1" spans="1:34">
      <c r="A215" s="37">
        <v>167</v>
      </c>
      <c r="B215" s="37" t="s">
        <v>41</v>
      </c>
      <c r="C215" s="145" t="s">
        <v>761</v>
      </c>
      <c r="D215" s="43" t="s">
        <v>762</v>
      </c>
      <c r="E215" s="38" t="s">
        <v>54</v>
      </c>
      <c r="F215" s="41" t="s">
        <v>763</v>
      </c>
      <c r="G215" s="41">
        <v>1</v>
      </c>
      <c r="H215" s="41" t="s">
        <v>117</v>
      </c>
      <c r="I215" s="41" t="s">
        <v>764</v>
      </c>
      <c r="J215" s="42" t="s">
        <v>51</v>
      </c>
      <c r="K215" s="42" t="s">
        <v>48</v>
      </c>
      <c r="L215" s="42" t="s">
        <v>48</v>
      </c>
      <c r="M215" s="42">
        <v>15</v>
      </c>
      <c r="N215" s="42">
        <v>45</v>
      </c>
      <c r="O215" s="42">
        <v>15</v>
      </c>
      <c r="P215" s="42">
        <v>45</v>
      </c>
      <c r="Q215" s="152">
        <f t="shared" si="61"/>
        <v>7</v>
      </c>
      <c r="R215" s="48">
        <f t="shared" si="59"/>
        <v>7</v>
      </c>
      <c r="S215" s="48">
        <v>7</v>
      </c>
      <c r="T215" s="41">
        <v>7</v>
      </c>
      <c r="U215" s="145"/>
      <c r="V215" s="41"/>
      <c r="W215" s="145"/>
      <c r="X215" s="41"/>
      <c r="Y215" s="41"/>
      <c r="Z215" s="161"/>
      <c r="AA215" s="57" t="s">
        <v>117</v>
      </c>
      <c r="AB215" s="57" t="s">
        <v>106</v>
      </c>
      <c r="AC215" s="57" t="s">
        <v>686</v>
      </c>
      <c r="AD215" s="93" t="s">
        <v>50</v>
      </c>
      <c r="AE215" s="94"/>
      <c r="AF215" s="112"/>
      <c r="AG215" s="117">
        <f t="shared" si="60"/>
        <v>1</v>
      </c>
      <c r="AH215" s="158"/>
    </row>
    <row r="216" s="6" customFormat="1" ht="138" customHeight="1" spans="1:34">
      <c r="A216" s="37">
        <v>168</v>
      </c>
      <c r="B216" s="37" t="s">
        <v>41</v>
      </c>
      <c r="C216" s="145" t="s">
        <v>765</v>
      </c>
      <c r="D216" s="43" t="s">
        <v>766</v>
      </c>
      <c r="E216" s="38" t="s">
        <v>54</v>
      </c>
      <c r="F216" s="41" t="s">
        <v>767</v>
      </c>
      <c r="G216" s="41">
        <v>1</v>
      </c>
      <c r="H216" s="41" t="s">
        <v>117</v>
      </c>
      <c r="I216" s="41" t="s">
        <v>768</v>
      </c>
      <c r="J216" s="42" t="s">
        <v>48</v>
      </c>
      <c r="K216" s="42" t="s">
        <v>48</v>
      </c>
      <c r="L216" s="42" t="s">
        <v>48</v>
      </c>
      <c r="M216" s="42">
        <v>30</v>
      </c>
      <c r="N216" s="42">
        <v>76</v>
      </c>
      <c r="O216" s="42">
        <v>30</v>
      </c>
      <c r="P216" s="42">
        <v>76</v>
      </c>
      <c r="Q216" s="152">
        <f t="shared" si="61"/>
        <v>18</v>
      </c>
      <c r="R216" s="48">
        <f t="shared" si="59"/>
        <v>18</v>
      </c>
      <c r="S216" s="48">
        <v>18</v>
      </c>
      <c r="T216" s="41">
        <v>18</v>
      </c>
      <c r="U216" s="145"/>
      <c r="V216" s="41"/>
      <c r="W216" s="145"/>
      <c r="X216" s="41"/>
      <c r="Y216" s="41"/>
      <c r="Z216" s="161"/>
      <c r="AA216" s="57" t="s">
        <v>117</v>
      </c>
      <c r="AB216" s="57" t="s">
        <v>117</v>
      </c>
      <c r="AC216" s="57" t="s">
        <v>686</v>
      </c>
      <c r="AD216" s="93" t="s">
        <v>50</v>
      </c>
      <c r="AE216" s="94"/>
      <c r="AF216" s="112"/>
      <c r="AG216" s="117">
        <f t="shared" si="60"/>
        <v>1</v>
      </c>
      <c r="AH216" s="158"/>
    </row>
    <row r="217" s="6" customFormat="1" ht="138" customHeight="1" spans="1:34">
      <c r="A217" s="37">
        <v>169</v>
      </c>
      <c r="B217" s="37" t="s">
        <v>41</v>
      </c>
      <c r="C217" s="145" t="s">
        <v>769</v>
      </c>
      <c r="D217" s="43" t="s">
        <v>770</v>
      </c>
      <c r="E217" s="38" t="s">
        <v>54</v>
      </c>
      <c r="F217" s="41" t="s">
        <v>767</v>
      </c>
      <c r="G217" s="41">
        <v>1</v>
      </c>
      <c r="H217" s="41" t="s">
        <v>117</v>
      </c>
      <c r="I217" s="41" t="s">
        <v>224</v>
      </c>
      <c r="J217" s="42" t="s">
        <v>48</v>
      </c>
      <c r="K217" s="42" t="s">
        <v>48</v>
      </c>
      <c r="L217" s="42" t="s">
        <v>48</v>
      </c>
      <c r="M217" s="42">
        <v>30</v>
      </c>
      <c r="N217" s="42">
        <v>79</v>
      </c>
      <c r="O217" s="42">
        <v>30</v>
      </c>
      <c r="P217" s="42">
        <v>79</v>
      </c>
      <c r="Q217" s="152">
        <f t="shared" si="61"/>
        <v>18</v>
      </c>
      <c r="R217" s="48">
        <f t="shared" si="59"/>
        <v>18</v>
      </c>
      <c r="S217" s="48">
        <v>18</v>
      </c>
      <c r="T217" s="41">
        <v>18</v>
      </c>
      <c r="U217" s="145"/>
      <c r="V217" s="41"/>
      <c r="W217" s="145"/>
      <c r="X217" s="41"/>
      <c r="Y217" s="41"/>
      <c r="Z217" s="161"/>
      <c r="AA217" s="57" t="s">
        <v>117</v>
      </c>
      <c r="AB217" s="57" t="s">
        <v>117</v>
      </c>
      <c r="AC217" s="57" t="s">
        <v>686</v>
      </c>
      <c r="AD217" s="93" t="s">
        <v>50</v>
      </c>
      <c r="AE217" s="94"/>
      <c r="AF217" s="112"/>
      <c r="AG217" s="117">
        <f t="shared" si="60"/>
        <v>1</v>
      </c>
      <c r="AH217" s="158"/>
    </row>
    <row r="218" s="6" customFormat="1" ht="138" customHeight="1" spans="1:34">
      <c r="A218" s="37">
        <v>170</v>
      </c>
      <c r="B218" s="37" t="s">
        <v>41</v>
      </c>
      <c r="C218" s="145" t="s">
        <v>771</v>
      </c>
      <c r="D218" s="167" t="s">
        <v>772</v>
      </c>
      <c r="E218" s="38" t="s">
        <v>54</v>
      </c>
      <c r="F218" s="41" t="s">
        <v>773</v>
      </c>
      <c r="G218" s="41">
        <v>1</v>
      </c>
      <c r="H218" s="41" t="s">
        <v>117</v>
      </c>
      <c r="I218" s="41" t="s">
        <v>491</v>
      </c>
      <c r="J218" s="42" t="s">
        <v>48</v>
      </c>
      <c r="K218" s="42" t="s">
        <v>48</v>
      </c>
      <c r="L218" s="42" t="s">
        <v>48</v>
      </c>
      <c r="M218" s="42">
        <v>30</v>
      </c>
      <c r="N218" s="42">
        <v>84</v>
      </c>
      <c r="O218" s="42">
        <v>30</v>
      </c>
      <c r="P218" s="42">
        <v>84</v>
      </c>
      <c r="Q218" s="152">
        <f t="shared" si="61"/>
        <v>8.5</v>
      </c>
      <c r="R218" s="48">
        <f t="shared" si="59"/>
        <v>8.5</v>
      </c>
      <c r="S218" s="48">
        <v>8.5</v>
      </c>
      <c r="T218" s="41">
        <v>8.5</v>
      </c>
      <c r="U218" s="145"/>
      <c r="V218" s="41"/>
      <c r="W218" s="145"/>
      <c r="X218" s="41"/>
      <c r="Y218" s="41"/>
      <c r="Z218" s="161"/>
      <c r="AA218" s="57" t="s">
        <v>117</v>
      </c>
      <c r="AB218" s="57" t="s">
        <v>117</v>
      </c>
      <c r="AC218" s="57" t="s">
        <v>686</v>
      </c>
      <c r="AD218" s="93" t="s">
        <v>50</v>
      </c>
      <c r="AE218" s="94"/>
      <c r="AF218" s="112"/>
      <c r="AG218" s="117">
        <f t="shared" si="60"/>
        <v>1</v>
      </c>
      <c r="AH218" s="158"/>
    </row>
    <row r="219" s="6" customFormat="1" ht="138" customHeight="1" spans="1:34">
      <c r="A219" s="37">
        <v>171</v>
      </c>
      <c r="B219" s="37" t="s">
        <v>41</v>
      </c>
      <c r="C219" s="145" t="s">
        <v>774</v>
      </c>
      <c r="D219" s="43" t="s">
        <v>775</v>
      </c>
      <c r="E219" s="38" t="s">
        <v>54</v>
      </c>
      <c r="F219" s="41" t="s">
        <v>767</v>
      </c>
      <c r="G219" s="41">
        <v>1</v>
      </c>
      <c r="H219" s="41" t="s">
        <v>117</v>
      </c>
      <c r="I219" s="41" t="s">
        <v>491</v>
      </c>
      <c r="J219" s="42" t="s">
        <v>48</v>
      </c>
      <c r="K219" s="42" t="s">
        <v>48</v>
      </c>
      <c r="L219" s="42" t="s">
        <v>48</v>
      </c>
      <c r="M219" s="42">
        <v>30</v>
      </c>
      <c r="N219" s="42">
        <v>86</v>
      </c>
      <c r="O219" s="42">
        <v>30</v>
      </c>
      <c r="P219" s="42">
        <v>86</v>
      </c>
      <c r="Q219" s="152">
        <f t="shared" ref="Q219:Q230" si="62">S219+U219+W219+Y219</f>
        <v>13.5</v>
      </c>
      <c r="R219" s="48">
        <f t="shared" si="59"/>
        <v>13.5</v>
      </c>
      <c r="S219" s="48">
        <v>13.5</v>
      </c>
      <c r="T219" s="41">
        <v>13.5</v>
      </c>
      <c r="U219" s="145"/>
      <c r="V219" s="41"/>
      <c r="W219" s="145"/>
      <c r="X219" s="41"/>
      <c r="Y219" s="41"/>
      <c r="Z219" s="161"/>
      <c r="AA219" s="57" t="s">
        <v>117</v>
      </c>
      <c r="AB219" s="57" t="s">
        <v>117</v>
      </c>
      <c r="AC219" s="57" t="s">
        <v>686</v>
      </c>
      <c r="AD219" s="93" t="s">
        <v>50</v>
      </c>
      <c r="AE219" s="94"/>
      <c r="AF219" s="112"/>
      <c r="AG219" s="117">
        <f t="shared" si="60"/>
        <v>1</v>
      </c>
      <c r="AH219" s="158"/>
    </row>
    <row r="220" s="6" customFormat="1" ht="138" customHeight="1" spans="1:34">
      <c r="A220" s="37">
        <v>172</v>
      </c>
      <c r="B220" s="37" t="s">
        <v>41</v>
      </c>
      <c r="C220" s="145" t="s">
        <v>776</v>
      </c>
      <c r="D220" s="43" t="s">
        <v>777</v>
      </c>
      <c r="E220" s="38" t="s">
        <v>54</v>
      </c>
      <c r="F220" s="41" t="s">
        <v>767</v>
      </c>
      <c r="G220" s="41">
        <v>1</v>
      </c>
      <c r="H220" s="41" t="s">
        <v>117</v>
      </c>
      <c r="I220" s="41" t="s">
        <v>495</v>
      </c>
      <c r="J220" s="42" t="s">
        <v>48</v>
      </c>
      <c r="K220" s="42" t="s">
        <v>48</v>
      </c>
      <c r="L220" s="42" t="s">
        <v>48</v>
      </c>
      <c r="M220" s="42">
        <v>30</v>
      </c>
      <c r="N220" s="42">
        <v>88</v>
      </c>
      <c r="O220" s="42">
        <v>30</v>
      </c>
      <c r="P220" s="42">
        <v>88</v>
      </c>
      <c r="Q220" s="152">
        <f t="shared" si="62"/>
        <v>8</v>
      </c>
      <c r="R220" s="48">
        <f t="shared" si="59"/>
        <v>8</v>
      </c>
      <c r="S220" s="48">
        <v>8</v>
      </c>
      <c r="T220" s="41">
        <v>8</v>
      </c>
      <c r="U220" s="145"/>
      <c r="V220" s="41"/>
      <c r="W220" s="145"/>
      <c r="X220" s="41"/>
      <c r="Y220" s="41"/>
      <c r="Z220" s="161"/>
      <c r="AA220" s="57" t="s">
        <v>117</v>
      </c>
      <c r="AB220" s="57" t="s">
        <v>117</v>
      </c>
      <c r="AC220" s="57" t="s">
        <v>686</v>
      </c>
      <c r="AD220" s="93" t="s">
        <v>50</v>
      </c>
      <c r="AE220" s="94"/>
      <c r="AF220" s="112"/>
      <c r="AG220" s="117">
        <f t="shared" si="60"/>
        <v>1</v>
      </c>
      <c r="AH220" s="158"/>
    </row>
    <row r="221" s="6" customFormat="1" ht="138" customHeight="1" spans="1:34">
      <c r="A221" s="37">
        <v>173</v>
      </c>
      <c r="B221" s="37" t="s">
        <v>41</v>
      </c>
      <c r="C221" s="145" t="s">
        <v>778</v>
      </c>
      <c r="D221" s="43" t="s">
        <v>779</v>
      </c>
      <c r="E221" s="38" t="s">
        <v>54</v>
      </c>
      <c r="F221" s="41" t="s">
        <v>780</v>
      </c>
      <c r="G221" s="41">
        <v>1</v>
      </c>
      <c r="H221" s="41" t="s">
        <v>117</v>
      </c>
      <c r="I221" s="41" t="s">
        <v>781</v>
      </c>
      <c r="J221" s="42" t="s">
        <v>51</v>
      </c>
      <c r="K221" s="42" t="s">
        <v>48</v>
      </c>
      <c r="L221" s="42" t="s">
        <v>48</v>
      </c>
      <c r="M221" s="42">
        <v>100</v>
      </c>
      <c r="N221" s="42">
        <v>250</v>
      </c>
      <c r="O221" s="42">
        <v>100</v>
      </c>
      <c r="P221" s="42">
        <v>250</v>
      </c>
      <c r="Q221" s="152">
        <f t="shared" si="62"/>
        <v>10</v>
      </c>
      <c r="R221" s="48">
        <f t="shared" si="59"/>
        <v>10</v>
      </c>
      <c r="S221" s="48">
        <v>10</v>
      </c>
      <c r="T221" s="41">
        <v>10</v>
      </c>
      <c r="U221" s="145"/>
      <c r="V221" s="41"/>
      <c r="W221" s="145"/>
      <c r="X221" s="41"/>
      <c r="Y221" s="41"/>
      <c r="Z221" s="161"/>
      <c r="AA221" s="57" t="s">
        <v>117</v>
      </c>
      <c r="AB221" s="57" t="s">
        <v>117</v>
      </c>
      <c r="AC221" s="57" t="s">
        <v>686</v>
      </c>
      <c r="AD221" s="93" t="s">
        <v>50</v>
      </c>
      <c r="AE221" s="94"/>
      <c r="AF221" s="112"/>
      <c r="AG221" s="117">
        <f t="shared" si="60"/>
        <v>1</v>
      </c>
      <c r="AH221" s="158"/>
    </row>
    <row r="222" s="6" customFormat="1" ht="138" customHeight="1" spans="1:34">
      <c r="A222" s="37">
        <v>174</v>
      </c>
      <c r="B222" s="37" t="s">
        <v>41</v>
      </c>
      <c r="C222" s="145" t="s">
        <v>782</v>
      </c>
      <c r="D222" s="43" t="s">
        <v>783</v>
      </c>
      <c r="E222" s="38" t="s">
        <v>54</v>
      </c>
      <c r="F222" s="41" t="s">
        <v>784</v>
      </c>
      <c r="G222" s="41">
        <v>1</v>
      </c>
      <c r="H222" s="41" t="s">
        <v>117</v>
      </c>
      <c r="I222" s="41" t="s">
        <v>785</v>
      </c>
      <c r="J222" s="42" t="s">
        <v>51</v>
      </c>
      <c r="K222" s="42" t="s">
        <v>48</v>
      </c>
      <c r="L222" s="42" t="s">
        <v>48</v>
      </c>
      <c r="M222" s="42">
        <v>50</v>
      </c>
      <c r="N222" s="42">
        <v>140</v>
      </c>
      <c r="O222" s="42">
        <v>50</v>
      </c>
      <c r="P222" s="42">
        <v>140</v>
      </c>
      <c r="Q222" s="152">
        <f t="shared" si="62"/>
        <v>6</v>
      </c>
      <c r="R222" s="48">
        <f t="shared" si="59"/>
        <v>6</v>
      </c>
      <c r="S222" s="48">
        <v>6</v>
      </c>
      <c r="T222" s="41">
        <v>6</v>
      </c>
      <c r="U222" s="145"/>
      <c r="V222" s="41"/>
      <c r="W222" s="145"/>
      <c r="X222" s="41"/>
      <c r="Y222" s="41"/>
      <c r="Z222" s="161"/>
      <c r="AA222" s="57" t="s">
        <v>117</v>
      </c>
      <c r="AB222" s="57" t="s">
        <v>117</v>
      </c>
      <c r="AC222" s="57" t="s">
        <v>686</v>
      </c>
      <c r="AD222" s="93" t="s">
        <v>50</v>
      </c>
      <c r="AE222" s="94"/>
      <c r="AF222" s="112"/>
      <c r="AG222" s="117">
        <f t="shared" si="60"/>
        <v>1</v>
      </c>
      <c r="AH222" s="158"/>
    </row>
    <row r="223" s="6" customFormat="1" ht="138" customHeight="1" spans="1:34">
      <c r="A223" s="37">
        <v>175</v>
      </c>
      <c r="B223" s="37" t="s">
        <v>41</v>
      </c>
      <c r="C223" s="41" t="s">
        <v>786</v>
      </c>
      <c r="D223" s="167" t="s">
        <v>787</v>
      </c>
      <c r="E223" s="38" t="s">
        <v>54</v>
      </c>
      <c r="F223" s="41" t="s">
        <v>788</v>
      </c>
      <c r="G223" s="41">
        <v>1</v>
      </c>
      <c r="H223" s="41" t="s">
        <v>117</v>
      </c>
      <c r="I223" s="41" t="s">
        <v>781</v>
      </c>
      <c r="J223" s="42" t="s">
        <v>51</v>
      </c>
      <c r="K223" s="42" t="s">
        <v>48</v>
      </c>
      <c r="L223" s="42" t="s">
        <v>48</v>
      </c>
      <c r="M223" s="42">
        <v>10</v>
      </c>
      <c r="N223" s="42">
        <v>30</v>
      </c>
      <c r="O223" s="42">
        <v>10</v>
      </c>
      <c r="P223" s="42">
        <v>30</v>
      </c>
      <c r="Q223" s="152">
        <f t="shared" si="62"/>
        <v>7.2</v>
      </c>
      <c r="R223" s="48">
        <f t="shared" si="59"/>
        <v>7.2</v>
      </c>
      <c r="S223" s="48">
        <v>7.2</v>
      </c>
      <c r="T223" s="41">
        <v>7.2</v>
      </c>
      <c r="U223" s="145"/>
      <c r="V223" s="41"/>
      <c r="W223" s="145"/>
      <c r="X223" s="41"/>
      <c r="Y223" s="41"/>
      <c r="Z223" s="161"/>
      <c r="AA223" s="145" t="s">
        <v>117</v>
      </c>
      <c r="AB223" s="145" t="s">
        <v>86</v>
      </c>
      <c r="AC223" s="57" t="s">
        <v>686</v>
      </c>
      <c r="AD223" s="93" t="s">
        <v>50</v>
      </c>
      <c r="AE223" s="94"/>
      <c r="AF223" s="112"/>
      <c r="AG223" s="117">
        <f t="shared" si="60"/>
        <v>1</v>
      </c>
      <c r="AH223" s="158"/>
    </row>
    <row r="224" s="6" customFormat="1" ht="138" customHeight="1" spans="1:34">
      <c r="A224" s="37">
        <v>176</v>
      </c>
      <c r="B224" s="37" t="s">
        <v>41</v>
      </c>
      <c r="C224" s="145" t="s">
        <v>789</v>
      </c>
      <c r="D224" s="43" t="s">
        <v>790</v>
      </c>
      <c r="E224" s="38" t="s">
        <v>54</v>
      </c>
      <c r="F224" s="41" t="s">
        <v>767</v>
      </c>
      <c r="G224" s="41">
        <v>1</v>
      </c>
      <c r="H224" s="41" t="s">
        <v>117</v>
      </c>
      <c r="I224" s="41" t="s">
        <v>791</v>
      </c>
      <c r="J224" s="42" t="s">
        <v>51</v>
      </c>
      <c r="K224" s="42" t="s">
        <v>48</v>
      </c>
      <c r="L224" s="42" t="s">
        <v>48</v>
      </c>
      <c r="M224" s="42">
        <v>30</v>
      </c>
      <c r="N224" s="42">
        <v>90</v>
      </c>
      <c r="O224" s="42">
        <v>30</v>
      </c>
      <c r="P224" s="42">
        <v>90</v>
      </c>
      <c r="Q224" s="152">
        <f t="shared" si="62"/>
        <v>5</v>
      </c>
      <c r="R224" s="48">
        <f t="shared" si="59"/>
        <v>5</v>
      </c>
      <c r="S224" s="48">
        <v>5</v>
      </c>
      <c r="T224" s="41">
        <v>5</v>
      </c>
      <c r="U224" s="145"/>
      <c r="V224" s="41"/>
      <c r="W224" s="145"/>
      <c r="X224" s="41"/>
      <c r="Y224" s="41"/>
      <c r="Z224" s="161"/>
      <c r="AA224" s="145" t="s">
        <v>117</v>
      </c>
      <c r="AB224" s="145" t="s">
        <v>86</v>
      </c>
      <c r="AC224" s="57" t="s">
        <v>686</v>
      </c>
      <c r="AD224" s="93" t="s">
        <v>50</v>
      </c>
      <c r="AE224" s="94"/>
      <c r="AF224" s="112"/>
      <c r="AG224" s="117">
        <f t="shared" si="60"/>
        <v>1</v>
      </c>
      <c r="AH224" s="158"/>
    </row>
    <row r="225" s="6" customFormat="1" ht="138" customHeight="1" spans="1:34">
      <c r="A225" s="37">
        <v>177</v>
      </c>
      <c r="B225" s="37" t="s">
        <v>41</v>
      </c>
      <c r="C225" s="145" t="s">
        <v>792</v>
      </c>
      <c r="D225" s="43" t="s">
        <v>793</v>
      </c>
      <c r="E225" s="38" t="s">
        <v>54</v>
      </c>
      <c r="F225" s="41" t="s">
        <v>767</v>
      </c>
      <c r="G225" s="41">
        <v>1</v>
      </c>
      <c r="H225" s="41" t="s">
        <v>117</v>
      </c>
      <c r="I225" s="41" t="s">
        <v>794</v>
      </c>
      <c r="J225" s="42" t="s">
        <v>48</v>
      </c>
      <c r="K225" s="42" t="s">
        <v>48</v>
      </c>
      <c r="L225" s="42" t="s">
        <v>48</v>
      </c>
      <c r="M225" s="42">
        <v>30</v>
      </c>
      <c r="N225" s="42">
        <v>92</v>
      </c>
      <c r="O225" s="42">
        <v>30</v>
      </c>
      <c r="P225" s="42">
        <v>92</v>
      </c>
      <c r="Q225" s="152">
        <f t="shared" si="62"/>
        <v>6</v>
      </c>
      <c r="R225" s="48">
        <f t="shared" si="59"/>
        <v>6</v>
      </c>
      <c r="S225" s="48">
        <v>6</v>
      </c>
      <c r="T225" s="41">
        <v>6</v>
      </c>
      <c r="U225" s="145"/>
      <c r="V225" s="41"/>
      <c r="W225" s="145"/>
      <c r="X225" s="41"/>
      <c r="Y225" s="41"/>
      <c r="Z225" s="161"/>
      <c r="AA225" s="145" t="s">
        <v>117</v>
      </c>
      <c r="AB225" s="145" t="s">
        <v>86</v>
      </c>
      <c r="AC225" s="57" t="s">
        <v>686</v>
      </c>
      <c r="AD225" s="93" t="s">
        <v>50</v>
      </c>
      <c r="AE225" s="94"/>
      <c r="AF225" s="112"/>
      <c r="AG225" s="117">
        <f t="shared" si="60"/>
        <v>1</v>
      </c>
      <c r="AH225" s="158"/>
    </row>
    <row r="226" s="6" customFormat="1" ht="138" customHeight="1" spans="1:34">
      <c r="A226" s="37">
        <v>178</v>
      </c>
      <c r="B226" s="37" t="s">
        <v>41</v>
      </c>
      <c r="C226" s="41" t="s">
        <v>795</v>
      </c>
      <c r="D226" s="167" t="s">
        <v>796</v>
      </c>
      <c r="E226" s="38" t="s">
        <v>54</v>
      </c>
      <c r="F226" s="46" t="s">
        <v>797</v>
      </c>
      <c r="G226" s="41">
        <v>1</v>
      </c>
      <c r="H226" s="41" t="s">
        <v>106</v>
      </c>
      <c r="I226" s="41" t="s">
        <v>314</v>
      </c>
      <c r="J226" s="42" t="s">
        <v>51</v>
      </c>
      <c r="K226" s="42" t="s">
        <v>48</v>
      </c>
      <c r="L226" s="42" t="s">
        <v>48</v>
      </c>
      <c r="M226" s="42">
        <v>10</v>
      </c>
      <c r="N226" s="42">
        <v>30</v>
      </c>
      <c r="O226" s="42">
        <v>10</v>
      </c>
      <c r="P226" s="42">
        <v>30</v>
      </c>
      <c r="Q226" s="152">
        <f t="shared" si="62"/>
        <v>35</v>
      </c>
      <c r="R226" s="48">
        <f t="shared" si="59"/>
        <v>35</v>
      </c>
      <c r="S226" s="48"/>
      <c r="T226" s="41"/>
      <c r="U226" s="145"/>
      <c r="V226" s="41"/>
      <c r="W226" s="145"/>
      <c r="X226" s="41"/>
      <c r="Y226" s="41">
        <v>35</v>
      </c>
      <c r="Z226" s="161">
        <v>35</v>
      </c>
      <c r="AA226" s="41" t="s">
        <v>106</v>
      </c>
      <c r="AB226" s="44" t="s">
        <v>193</v>
      </c>
      <c r="AC226" s="57" t="s">
        <v>686</v>
      </c>
      <c r="AD226" s="97" t="s">
        <v>50</v>
      </c>
      <c r="AE226" s="96"/>
      <c r="AF226" s="112"/>
      <c r="AG226" s="117">
        <f t="shared" si="60"/>
        <v>1</v>
      </c>
      <c r="AH226" s="158"/>
    </row>
    <row r="227" s="4" customFormat="1" ht="30" customHeight="1" spans="1:34">
      <c r="A227" s="27" t="s">
        <v>798</v>
      </c>
      <c r="B227" s="27"/>
      <c r="C227" s="28"/>
      <c r="D227" s="29"/>
      <c r="E227" s="29"/>
      <c r="F227" s="30"/>
      <c r="G227" s="31">
        <f>G228+G229+G231</f>
        <v>0</v>
      </c>
      <c r="H227" s="29"/>
      <c r="I227" s="29"/>
      <c r="J227" s="30"/>
      <c r="K227" s="30"/>
      <c r="L227" s="30"/>
      <c r="M227" s="30"/>
      <c r="N227" s="30"/>
      <c r="O227" s="30"/>
      <c r="P227" s="31"/>
      <c r="Q227" s="68">
        <f>Q228+Q229+Q231</f>
        <v>0</v>
      </c>
      <c r="R227" s="68">
        <f>R228+R229+R231</f>
        <v>0</v>
      </c>
      <c r="S227" s="31">
        <f>S228+S229+S231</f>
        <v>0</v>
      </c>
      <c r="T227" s="31">
        <f>T228+T229+T231</f>
        <v>0</v>
      </c>
      <c r="U227" s="31">
        <f t="shared" ref="U227:Z227" si="63">U228+U229+U231</f>
        <v>0</v>
      </c>
      <c r="V227" s="31">
        <f t="shared" si="63"/>
        <v>0</v>
      </c>
      <c r="W227" s="31">
        <f t="shared" si="63"/>
        <v>0</v>
      </c>
      <c r="X227" s="69">
        <f t="shared" si="63"/>
        <v>0</v>
      </c>
      <c r="Y227" s="69">
        <f t="shared" si="63"/>
        <v>0</v>
      </c>
      <c r="Z227" s="130">
        <f t="shared" si="63"/>
        <v>0</v>
      </c>
      <c r="AA227" s="88"/>
      <c r="AB227" s="88"/>
      <c r="AC227" s="88"/>
      <c r="AD227" s="89"/>
      <c r="AE227" s="89"/>
      <c r="AF227" s="88"/>
      <c r="AG227" s="88"/>
      <c r="AH227" s="88"/>
    </row>
    <row r="228" s="5" customFormat="1" ht="41" customHeight="1" spans="1:34">
      <c r="A228" s="32" t="s">
        <v>799</v>
      </c>
      <c r="B228" s="32"/>
      <c r="C228" s="33"/>
      <c r="D228" s="34"/>
      <c r="E228" s="34"/>
      <c r="F228" s="35"/>
      <c r="G228" s="36"/>
      <c r="H228" s="34"/>
      <c r="I228" s="34"/>
      <c r="J228" s="35"/>
      <c r="K228" s="35"/>
      <c r="L228" s="35"/>
      <c r="M228" s="35"/>
      <c r="N228" s="35"/>
      <c r="O228" s="35"/>
      <c r="P228" s="33"/>
      <c r="Q228" s="33"/>
      <c r="R228" s="33"/>
      <c r="S228" s="33"/>
      <c r="T228" s="33"/>
      <c r="U228" s="33"/>
      <c r="V228" s="33"/>
      <c r="W228" s="33"/>
      <c r="X228" s="70"/>
      <c r="Y228" s="70"/>
      <c r="Z228" s="101"/>
      <c r="AA228" s="104"/>
      <c r="AB228" s="104"/>
      <c r="AC228" s="104"/>
      <c r="AD228" s="105"/>
      <c r="AE228" s="105"/>
      <c r="AF228" s="104"/>
      <c r="AG228" s="104"/>
      <c r="AH228" s="104"/>
    </row>
    <row r="229" s="5" customFormat="1" ht="41" customHeight="1" spans="1:34">
      <c r="A229" s="32" t="s">
        <v>800</v>
      </c>
      <c r="B229" s="32"/>
      <c r="C229" s="33"/>
      <c r="D229" s="34"/>
      <c r="E229" s="34"/>
      <c r="F229" s="35"/>
      <c r="G229" s="36"/>
      <c r="H229" s="34"/>
      <c r="I229" s="34"/>
      <c r="J229" s="35"/>
      <c r="K229" s="35"/>
      <c r="L229" s="35"/>
      <c r="M229" s="35"/>
      <c r="N229" s="35"/>
      <c r="O229" s="35"/>
      <c r="P229" s="33"/>
      <c r="Q229" s="33"/>
      <c r="R229" s="33"/>
      <c r="S229" s="33"/>
      <c r="T229" s="33"/>
      <c r="U229" s="33"/>
      <c r="V229" s="33"/>
      <c r="W229" s="33"/>
      <c r="X229" s="70"/>
      <c r="Y229" s="70"/>
      <c r="Z229" s="101"/>
      <c r="AA229" s="104"/>
      <c r="AB229" s="104"/>
      <c r="AC229" s="104"/>
      <c r="AD229" s="105"/>
      <c r="AE229" s="105"/>
      <c r="AF229" s="104"/>
      <c r="AG229" s="104"/>
      <c r="AH229" s="104"/>
    </row>
    <row r="230" s="1" customFormat="1" customHeight="1" spans="1:34">
      <c r="A230" s="126"/>
      <c r="B230" s="126"/>
      <c r="C230" s="41"/>
      <c r="D230" s="168"/>
      <c r="E230" s="168"/>
      <c r="F230" s="60"/>
      <c r="G230" s="41"/>
      <c r="H230" s="168"/>
      <c r="I230" s="168"/>
      <c r="J230" s="60"/>
      <c r="K230" s="60"/>
      <c r="L230" s="60"/>
      <c r="M230" s="60"/>
      <c r="N230" s="60"/>
      <c r="O230" s="60"/>
      <c r="P230" s="48"/>
      <c r="Q230" s="48">
        <f>S230+U230+W230+Y230</f>
        <v>0</v>
      </c>
      <c r="R230" s="48">
        <f>T230+V230+X230+Z230</f>
        <v>0</v>
      </c>
      <c r="S230" s="48"/>
      <c r="T230" s="48"/>
      <c r="U230" s="48"/>
      <c r="V230" s="48"/>
      <c r="W230" s="48"/>
      <c r="X230" s="48"/>
      <c r="Y230" s="48"/>
      <c r="Z230" s="154"/>
      <c r="AA230" s="110"/>
      <c r="AB230" s="110"/>
      <c r="AC230" s="112"/>
      <c r="AD230" s="110"/>
      <c r="AE230" s="110"/>
      <c r="AF230" s="112"/>
      <c r="AG230" s="118"/>
      <c r="AH230" s="112"/>
    </row>
    <row r="231" s="5" customFormat="1" ht="41" customHeight="1" spans="1:34">
      <c r="A231" s="32" t="s">
        <v>801</v>
      </c>
      <c r="B231" s="32"/>
      <c r="C231" s="33"/>
      <c r="D231" s="34"/>
      <c r="E231" s="34"/>
      <c r="F231" s="35"/>
      <c r="G231" s="36"/>
      <c r="H231" s="34"/>
      <c r="I231" s="34"/>
      <c r="J231" s="35"/>
      <c r="K231" s="35"/>
      <c r="L231" s="35"/>
      <c r="M231" s="35"/>
      <c r="N231" s="35"/>
      <c r="O231" s="35"/>
      <c r="P231" s="33"/>
      <c r="Q231" s="33"/>
      <c r="R231" s="33"/>
      <c r="S231" s="33"/>
      <c r="T231" s="33"/>
      <c r="U231" s="33"/>
      <c r="V231" s="33"/>
      <c r="W231" s="33"/>
      <c r="X231" s="70"/>
      <c r="Y231" s="70"/>
      <c r="Z231" s="101"/>
      <c r="AA231" s="104"/>
      <c r="AB231" s="104"/>
      <c r="AC231" s="104"/>
      <c r="AD231" s="105"/>
      <c r="AE231" s="105"/>
      <c r="AF231" s="104"/>
      <c r="AG231" s="104"/>
      <c r="AH231" s="104"/>
    </row>
    <row r="232" s="4" customFormat="1" ht="30" customHeight="1" spans="1:34">
      <c r="A232" s="27" t="s">
        <v>802</v>
      </c>
      <c r="B232" s="27"/>
      <c r="C232" s="28"/>
      <c r="D232" s="29"/>
      <c r="E232" s="29"/>
      <c r="F232" s="30"/>
      <c r="G232" s="31"/>
      <c r="H232" s="29"/>
      <c r="I232" s="29"/>
      <c r="J232" s="30"/>
      <c r="K232" s="30"/>
      <c r="L232" s="30"/>
      <c r="M232" s="30"/>
      <c r="N232" s="30"/>
      <c r="O232" s="30"/>
      <c r="P232" s="31"/>
      <c r="Q232" s="68"/>
      <c r="R232" s="68"/>
      <c r="S232" s="31"/>
      <c r="T232" s="31"/>
      <c r="U232" s="31"/>
      <c r="V232" s="31"/>
      <c r="W232" s="31"/>
      <c r="X232" s="69"/>
      <c r="Y232" s="69"/>
      <c r="Z232" s="130"/>
      <c r="AA232" s="88"/>
      <c r="AB232" s="88"/>
      <c r="AC232" s="88"/>
      <c r="AD232" s="89"/>
      <c r="AE232" s="89"/>
      <c r="AF232" s="88"/>
      <c r="AG232" s="88"/>
      <c r="AH232" s="88"/>
    </row>
    <row r="233" s="5" customFormat="1" ht="41" customHeight="1" spans="1:34">
      <c r="A233" s="32" t="s">
        <v>803</v>
      </c>
      <c r="B233" s="32"/>
      <c r="C233" s="33"/>
      <c r="D233" s="34"/>
      <c r="E233" s="34"/>
      <c r="F233" s="35"/>
      <c r="G233" s="36"/>
      <c r="H233" s="34"/>
      <c r="I233" s="34"/>
      <c r="J233" s="35"/>
      <c r="K233" s="35"/>
      <c r="L233" s="35"/>
      <c r="M233" s="35"/>
      <c r="N233" s="35"/>
      <c r="O233" s="35"/>
      <c r="P233" s="33"/>
      <c r="Q233" s="33"/>
      <c r="R233" s="33"/>
      <c r="S233" s="33"/>
      <c r="T233" s="33"/>
      <c r="U233" s="33"/>
      <c r="V233" s="33"/>
      <c r="W233" s="33"/>
      <c r="X233" s="70"/>
      <c r="Y233" s="70"/>
      <c r="Z233" s="101"/>
      <c r="AA233" s="104"/>
      <c r="AB233" s="104"/>
      <c r="AC233" s="104"/>
      <c r="AD233" s="105"/>
      <c r="AE233" s="105"/>
      <c r="AF233" s="104"/>
      <c r="AG233" s="104"/>
      <c r="AH233" s="104"/>
    </row>
    <row r="234" s="5" customFormat="1" ht="41" customHeight="1" spans="1:34">
      <c r="A234" s="32" t="s">
        <v>804</v>
      </c>
      <c r="B234" s="32"/>
      <c r="C234" s="33"/>
      <c r="D234" s="34"/>
      <c r="E234" s="34"/>
      <c r="F234" s="35"/>
      <c r="G234" s="36"/>
      <c r="H234" s="34"/>
      <c r="I234" s="34"/>
      <c r="J234" s="35"/>
      <c r="K234" s="35"/>
      <c r="L234" s="35"/>
      <c r="M234" s="35"/>
      <c r="N234" s="35"/>
      <c r="O234" s="35"/>
      <c r="P234" s="33"/>
      <c r="Q234" s="33"/>
      <c r="R234" s="33"/>
      <c r="S234" s="33"/>
      <c r="T234" s="33"/>
      <c r="U234" s="33"/>
      <c r="V234" s="33"/>
      <c r="W234" s="33"/>
      <c r="X234" s="70"/>
      <c r="Y234" s="70"/>
      <c r="Z234" s="101"/>
      <c r="AA234" s="104"/>
      <c r="AB234" s="104"/>
      <c r="AC234" s="104"/>
      <c r="AD234" s="105"/>
      <c r="AE234" s="105"/>
      <c r="AF234" s="104"/>
      <c r="AG234" s="104"/>
      <c r="AH234" s="104"/>
    </row>
    <row r="235" s="4" customFormat="1" ht="30" customHeight="1" spans="1:34">
      <c r="A235" s="27" t="s">
        <v>805</v>
      </c>
      <c r="B235" s="27"/>
      <c r="C235" s="28"/>
      <c r="D235" s="29"/>
      <c r="E235" s="29"/>
      <c r="F235" s="30"/>
      <c r="G235" s="31"/>
      <c r="H235" s="29"/>
      <c r="I235" s="29"/>
      <c r="J235" s="30"/>
      <c r="K235" s="30"/>
      <c r="L235" s="30"/>
      <c r="M235" s="30"/>
      <c r="N235" s="30"/>
      <c r="O235" s="30"/>
      <c r="P235" s="31"/>
      <c r="Q235" s="68"/>
      <c r="R235" s="68"/>
      <c r="S235" s="31"/>
      <c r="T235" s="31"/>
      <c r="U235" s="31"/>
      <c r="V235" s="31"/>
      <c r="W235" s="31"/>
      <c r="X235" s="69"/>
      <c r="Y235" s="69"/>
      <c r="Z235" s="130"/>
      <c r="AA235" s="88"/>
      <c r="AB235" s="88"/>
      <c r="AC235" s="88"/>
      <c r="AD235" s="89"/>
      <c r="AE235" s="89"/>
      <c r="AF235" s="88"/>
      <c r="AG235" s="88"/>
      <c r="AH235" s="88"/>
    </row>
    <row r="236" s="5" customFormat="1" ht="41" customHeight="1" spans="1:34">
      <c r="A236" s="32" t="s">
        <v>806</v>
      </c>
      <c r="B236" s="32"/>
      <c r="C236" s="33"/>
      <c r="D236" s="34"/>
      <c r="E236" s="34"/>
      <c r="F236" s="35"/>
      <c r="G236" s="36"/>
      <c r="H236" s="34"/>
      <c r="I236" s="34"/>
      <c r="J236" s="35"/>
      <c r="K236" s="35"/>
      <c r="L236" s="35"/>
      <c r="M236" s="35"/>
      <c r="N236" s="35"/>
      <c r="O236" s="35"/>
      <c r="P236" s="33"/>
      <c r="Q236" s="33"/>
      <c r="R236" s="33"/>
      <c r="S236" s="33"/>
      <c r="T236" s="33"/>
      <c r="U236" s="33"/>
      <c r="V236" s="33"/>
      <c r="W236" s="33"/>
      <c r="X236" s="70"/>
      <c r="Y236" s="70"/>
      <c r="Z236" s="101"/>
      <c r="AA236" s="104"/>
      <c r="AB236" s="104"/>
      <c r="AC236" s="104"/>
      <c r="AD236" s="105"/>
      <c r="AE236" s="105"/>
      <c r="AF236" s="104"/>
      <c r="AG236" s="104"/>
      <c r="AH236" s="104"/>
    </row>
    <row r="237" s="5" customFormat="1" ht="41" customHeight="1" spans="1:34">
      <c r="A237" s="32" t="s">
        <v>807</v>
      </c>
      <c r="B237" s="32"/>
      <c r="C237" s="33"/>
      <c r="D237" s="34"/>
      <c r="E237" s="34"/>
      <c r="F237" s="35"/>
      <c r="G237" s="36"/>
      <c r="H237" s="34"/>
      <c r="I237" s="34"/>
      <c r="J237" s="35"/>
      <c r="K237" s="35"/>
      <c r="L237" s="35"/>
      <c r="M237" s="35"/>
      <c r="N237" s="35"/>
      <c r="O237" s="35"/>
      <c r="P237" s="33"/>
      <c r="Q237" s="33"/>
      <c r="R237" s="33"/>
      <c r="S237" s="33"/>
      <c r="T237" s="33"/>
      <c r="U237" s="33"/>
      <c r="V237" s="33"/>
      <c r="W237" s="33"/>
      <c r="X237" s="70"/>
      <c r="Y237" s="70"/>
      <c r="Z237" s="101"/>
      <c r="AA237" s="104"/>
      <c r="AB237" s="104"/>
      <c r="AC237" s="104"/>
      <c r="AD237" s="105"/>
      <c r="AE237" s="105"/>
      <c r="AF237" s="104"/>
      <c r="AG237" s="104"/>
      <c r="AH237" s="104"/>
    </row>
    <row r="238" s="5" customFormat="1" ht="41" customHeight="1" spans="1:34">
      <c r="A238" s="32" t="s">
        <v>808</v>
      </c>
      <c r="B238" s="32"/>
      <c r="C238" s="33"/>
      <c r="D238" s="34"/>
      <c r="E238" s="34"/>
      <c r="F238" s="35"/>
      <c r="G238" s="36"/>
      <c r="H238" s="34"/>
      <c r="I238" s="34"/>
      <c r="J238" s="35"/>
      <c r="K238" s="35"/>
      <c r="L238" s="35"/>
      <c r="M238" s="35"/>
      <c r="N238" s="35"/>
      <c r="O238" s="35"/>
      <c r="P238" s="33"/>
      <c r="Q238" s="33"/>
      <c r="R238" s="33"/>
      <c r="S238" s="33"/>
      <c r="T238" s="33"/>
      <c r="U238" s="33"/>
      <c r="V238" s="33"/>
      <c r="W238" s="33"/>
      <c r="X238" s="70"/>
      <c r="Y238" s="70"/>
      <c r="Z238" s="101"/>
      <c r="AA238" s="104"/>
      <c r="AB238" s="104"/>
      <c r="AC238" s="104"/>
      <c r="AD238" s="105"/>
      <c r="AE238" s="105"/>
      <c r="AF238" s="104"/>
      <c r="AG238" s="104"/>
      <c r="AH238" s="104"/>
    </row>
    <row r="239" s="4" customFormat="1" ht="30" customHeight="1" spans="1:34">
      <c r="A239" s="27" t="s">
        <v>809</v>
      </c>
      <c r="B239" s="27"/>
      <c r="C239" s="28"/>
      <c r="D239" s="29"/>
      <c r="E239" s="29"/>
      <c r="F239" s="30"/>
      <c r="G239" s="31">
        <f>G240</f>
        <v>16</v>
      </c>
      <c r="H239" s="29"/>
      <c r="I239" s="29"/>
      <c r="J239" s="30"/>
      <c r="K239" s="30"/>
      <c r="L239" s="30"/>
      <c r="M239" s="30"/>
      <c r="N239" s="30"/>
      <c r="O239" s="30"/>
      <c r="P239" s="31"/>
      <c r="Q239" s="68">
        <f>Q240</f>
        <v>1471.19</v>
      </c>
      <c r="R239" s="68">
        <f>R240</f>
        <v>1471.19</v>
      </c>
      <c r="S239" s="31">
        <f>S240</f>
        <v>8.2</v>
      </c>
      <c r="T239" s="31">
        <f>T240</f>
        <v>8.2</v>
      </c>
      <c r="U239" s="31">
        <f t="shared" ref="U239:Z239" si="64">U240</f>
        <v>182.8</v>
      </c>
      <c r="V239" s="31">
        <f t="shared" si="64"/>
        <v>182.8</v>
      </c>
      <c r="W239" s="31">
        <f t="shared" si="64"/>
        <v>0</v>
      </c>
      <c r="X239" s="69">
        <f t="shared" si="64"/>
        <v>0</v>
      </c>
      <c r="Y239" s="31">
        <f t="shared" si="64"/>
        <v>1280.19</v>
      </c>
      <c r="Z239" s="130">
        <f t="shared" si="64"/>
        <v>1280.19</v>
      </c>
      <c r="AA239" s="88"/>
      <c r="AB239" s="88"/>
      <c r="AC239" s="88"/>
      <c r="AD239" s="89"/>
      <c r="AE239" s="89"/>
      <c r="AF239" s="88"/>
      <c r="AG239" s="88"/>
      <c r="AH239" s="88"/>
    </row>
    <row r="240" s="5" customFormat="1" ht="41" customHeight="1" spans="1:34">
      <c r="A240" s="32" t="s">
        <v>810</v>
      </c>
      <c r="B240" s="32"/>
      <c r="C240" s="33"/>
      <c r="D240" s="34"/>
      <c r="E240" s="34"/>
      <c r="F240" s="35"/>
      <c r="G240" s="36">
        <f>SUM(G241:G256)</f>
        <v>16</v>
      </c>
      <c r="H240" s="34"/>
      <c r="I240" s="34"/>
      <c r="J240" s="35"/>
      <c r="K240" s="35"/>
      <c r="L240" s="35"/>
      <c r="M240" s="35"/>
      <c r="N240" s="35"/>
      <c r="O240" s="35"/>
      <c r="P240" s="33"/>
      <c r="Q240" s="33">
        <f>SUM(Q241:Q256)</f>
        <v>1471.19</v>
      </c>
      <c r="R240" s="33">
        <f>SUM(R241:R256)</f>
        <v>1471.19</v>
      </c>
      <c r="S240" s="33">
        <f>SUM(S241:S256)</f>
        <v>8.2</v>
      </c>
      <c r="T240" s="33">
        <f>SUM(T241:T256)</f>
        <v>8.2</v>
      </c>
      <c r="U240" s="33">
        <f t="shared" ref="U240:Z240" si="65">SUM(U241:U256)</f>
        <v>182.8</v>
      </c>
      <c r="V240" s="33">
        <f t="shared" si="65"/>
        <v>182.8</v>
      </c>
      <c r="W240" s="33">
        <f t="shared" si="65"/>
        <v>0</v>
      </c>
      <c r="X240" s="70">
        <f t="shared" si="65"/>
        <v>0</v>
      </c>
      <c r="Y240" s="33">
        <f t="shared" si="65"/>
        <v>1280.19</v>
      </c>
      <c r="Z240" s="101">
        <f t="shared" si="65"/>
        <v>1280.19</v>
      </c>
      <c r="AA240" s="104"/>
      <c r="AB240" s="104"/>
      <c r="AC240" s="104"/>
      <c r="AD240" s="105"/>
      <c r="AE240" s="105"/>
      <c r="AF240" s="104"/>
      <c r="AG240" s="104"/>
      <c r="AH240" s="104"/>
    </row>
    <row r="241" s="6" customFormat="1" ht="99" customHeight="1" spans="1:34">
      <c r="A241" s="37">
        <v>179</v>
      </c>
      <c r="B241" s="37" t="s">
        <v>41</v>
      </c>
      <c r="C241" s="41" t="s">
        <v>811</v>
      </c>
      <c r="D241" s="43" t="s">
        <v>812</v>
      </c>
      <c r="E241" s="38" t="s">
        <v>54</v>
      </c>
      <c r="F241" s="41" t="s">
        <v>813</v>
      </c>
      <c r="G241" s="41">
        <v>1</v>
      </c>
      <c r="H241" s="46" t="s">
        <v>385</v>
      </c>
      <c r="I241" s="48" t="s">
        <v>385</v>
      </c>
      <c r="J241" s="48" t="s">
        <v>48</v>
      </c>
      <c r="K241" s="48" t="s">
        <v>48</v>
      </c>
      <c r="L241" s="48" t="s">
        <v>48</v>
      </c>
      <c r="M241" s="60">
        <v>1150</v>
      </c>
      <c r="N241" s="60">
        <v>1571</v>
      </c>
      <c r="O241" s="60">
        <v>1150</v>
      </c>
      <c r="P241" s="48">
        <v>1571</v>
      </c>
      <c r="Q241" s="41">
        <f>S241+U241+W241+Y241</f>
        <v>1100</v>
      </c>
      <c r="R241" s="48">
        <f t="shared" ref="R241:R256" si="66">T241+V241+X241+Z241</f>
        <v>1100</v>
      </c>
      <c r="S241" s="41"/>
      <c r="T241" s="41"/>
      <c r="U241" s="41"/>
      <c r="V241" s="41"/>
      <c r="W241" s="41"/>
      <c r="X241" s="41"/>
      <c r="Y241" s="57">
        <v>1100</v>
      </c>
      <c r="Z241" s="107">
        <v>1100</v>
      </c>
      <c r="AA241" s="41" t="s">
        <v>814</v>
      </c>
      <c r="AB241" s="41" t="s">
        <v>815</v>
      </c>
      <c r="AC241" s="57" t="s">
        <v>816</v>
      </c>
      <c r="AD241" s="97" t="s">
        <v>50</v>
      </c>
      <c r="AE241" s="94"/>
      <c r="AF241" s="112"/>
      <c r="AG241" s="117">
        <f t="shared" ref="AG241:AG256" si="67">R241/Q241</f>
        <v>1</v>
      </c>
      <c r="AH241" s="158"/>
    </row>
    <row r="242" s="6" customFormat="1" ht="99" customHeight="1" spans="1:34">
      <c r="A242" s="37">
        <v>180</v>
      </c>
      <c r="B242" s="37" t="s">
        <v>41</v>
      </c>
      <c r="C242" s="41" t="s">
        <v>817</v>
      </c>
      <c r="D242" s="45" t="s">
        <v>818</v>
      </c>
      <c r="E242" s="38" t="s">
        <v>54</v>
      </c>
      <c r="F242" s="46" t="s">
        <v>819</v>
      </c>
      <c r="G242" s="41">
        <v>1</v>
      </c>
      <c r="H242" s="46" t="s">
        <v>61</v>
      </c>
      <c r="I242" s="57" t="s">
        <v>820</v>
      </c>
      <c r="J242" s="48" t="s">
        <v>48</v>
      </c>
      <c r="K242" s="48" t="s">
        <v>48</v>
      </c>
      <c r="L242" s="48" t="s">
        <v>48</v>
      </c>
      <c r="M242" s="60">
        <v>40</v>
      </c>
      <c r="N242" s="60">
        <v>40</v>
      </c>
      <c r="O242" s="60">
        <v>40</v>
      </c>
      <c r="P242" s="48">
        <v>40</v>
      </c>
      <c r="Q242" s="41">
        <f t="shared" ref="Q242:Q256" si="68">S242+U242+W242+Y242</f>
        <v>14.4</v>
      </c>
      <c r="R242" s="48">
        <f t="shared" si="66"/>
        <v>14.4</v>
      </c>
      <c r="S242" s="37"/>
      <c r="T242" s="41"/>
      <c r="U242" s="37">
        <v>14.4</v>
      </c>
      <c r="V242" s="41">
        <v>14.4</v>
      </c>
      <c r="W242" s="41"/>
      <c r="X242" s="41"/>
      <c r="Y242" s="41"/>
      <c r="Z242" s="107"/>
      <c r="AA242" s="46" t="s">
        <v>61</v>
      </c>
      <c r="AB242" s="46" t="s">
        <v>61</v>
      </c>
      <c r="AC242" s="57" t="s">
        <v>816</v>
      </c>
      <c r="AD242" s="93" t="s">
        <v>50</v>
      </c>
      <c r="AE242" s="96"/>
      <c r="AF242" s="112"/>
      <c r="AG242" s="117">
        <f t="shared" si="67"/>
        <v>1</v>
      </c>
      <c r="AH242" s="158"/>
    </row>
    <row r="243" s="6" customFormat="1" ht="99" customHeight="1" spans="1:34">
      <c r="A243" s="37">
        <v>181</v>
      </c>
      <c r="B243" s="37" t="s">
        <v>41</v>
      </c>
      <c r="C243" s="54" t="s">
        <v>821</v>
      </c>
      <c r="D243" s="55" t="s">
        <v>822</v>
      </c>
      <c r="E243" s="38" t="s">
        <v>54</v>
      </c>
      <c r="F243" s="54" t="s">
        <v>823</v>
      </c>
      <c r="G243" s="41">
        <v>1</v>
      </c>
      <c r="H243" s="54" t="s">
        <v>66</v>
      </c>
      <c r="I243" s="54" t="s">
        <v>66</v>
      </c>
      <c r="J243" s="48" t="s">
        <v>48</v>
      </c>
      <c r="K243" s="48" t="s">
        <v>48</v>
      </c>
      <c r="L243" s="48" t="s">
        <v>48</v>
      </c>
      <c r="M243" s="60">
        <v>46</v>
      </c>
      <c r="N243" s="60">
        <v>46</v>
      </c>
      <c r="O243" s="60">
        <v>46</v>
      </c>
      <c r="P243" s="48">
        <v>46</v>
      </c>
      <c r="Q243" s="41">
        <f t="shared" si="68"/>
        <v>27.6</v>
      </c>
      <c r="R243" s="48">
        <f t="shared" si="66"/>
        <v>27.6</v>
      </c>
      <c r="S243" s="54"/>
      <c r="T243" s="41"/>
      <c r="U243" s="54">
        <v>27.6</v>
      </c>
      <c r="V243" s="41">
        <v>27.6</v>
      </c>
      <c r="W243" s="41"/>
      <c r="X243" s="41"/>
      <c r="Y243" s="41"/>
      <c r="Z243" s="107"/>
      <c r="AA243" s="41" t="s">
        <v>66</v>
      </c>
      <c r="AB243" s="41" t="s">
        <v>66</v>
      </c>
      <c r="AC243" s="57" t="s">
        <v>816</v>
      </c>
      <c r="AD243" s="93" t="s">
        <v>50</v>
      </c>
      <c r="AE243" s="94"/>
      <c r="AF243" s="112"/>
      <c r="AG243" s="117">
        <f t="shared" si="67"/>
        <v>1</v>
      </c>
      <c r="AH243" s="158"/>
    </row>
    <row r="244" s="6" customFormat="1" ht="99" customHeight="1" spans="1:34">
      <c r="A244" s="37">
        <v>182</v>
      </c>
      <c r="B244" s="37" t="s">
        <v>41</v>
      </c>
      <c r="C244" s="41" t="s">
        <v>824</v>
      </c>
      <c r="D244" s="43" t="s">
        <v>825</v>
      </c>
      <c r="E244" s="38" t="s">
        <v>54</v>
      </c>
      <c r="F244" s="41" t="s">
        <v>826</v>
      </c>
      <c r="G244" s="41">
        <v>1</v>
      </c>
      <c r="H244" s="41" t="s">
        <v>71</v>
      </c>
      <c r="I244" s="41" t="s">
        <v>71</v>
      </c>
      <c r="J244" s="48" t="s">
        <v>48</v>
      </c>
      <c r="K244" s="48" t="s">
        <v>48</v>
      </c>
      <c r="L244" s="48" t="s">
        <v>48</v>
      </c>
      <c r="M244" s="60">
        <v>24</v>
      </c>
      <c r="N244" s="60">
        <v>24</v>
      </c>
      <c r="O244" s="60">
        <v>24</v>
      </c>
      <c r="P244" s="60">
        <v>24</v>
      </c>
      <c r="Q244" s="41">
        <f t="shared" si="68"/>
        <v>14.4</v>
      </c>
      <c r="R244" s="48">
        <f t="shared" si="66"/>
        <v>14.4</v>
      </c>
      <c r="S244" s="41"/>
      <c r="T244" s="41"/>
      <c r="U244" s="41">
        <v>14.4</v>
      </c>
      <c r="V244" s="41">
        <v>14.4</v>
      </c>
      <c r="W244" s="41"/>
      <c r="X244" s="41"/>
      <c r="Y244" s="41"/>
      <c r="Z244" s="107"/>
      <c r="AA244" s="41" t="s">
        <v>71</v>
      </c>
      <c r="AB244" s="41" t="s">
        <v>71</v>
      </c>
      <c r="AC244" s="57" t="s">
        <v>816</v>
      </c>
      <c r="AD244" s="93" t="s">
        <v>50</v>
      </c>
      <c r="AE244" s="94"/>
      <c r="AF244" s="112"/>
      <c r="AG244" s="117">
        <f t="shared" si="67"/>
        <v>1</v>
      </c>
      <c r="AH244" s="158"/>
    </row>
    <row r="245" s="6" customFormat="1" ht="99" customHeight="1" spans="1:34">
      <c r="A245" s="37">
        <v>183</v>
      </c>
      <c r="B245" s="37" t="s">
        <v>41</v>
      </c>
      <c r="C245" s="41" t="s">
        <v>827</v>
      </c>
      <c r="D245" s="43" t="s">
        <v>828</v>
      </c>
      <c r="E245" s="38" t="s">
        <v>54</v>
      </c>
      <c r="F245" s="41" t="s">
        <v>829</v>
      </c>
      <c r="G245" s="41">
        <v>1</v>
      </c>
      <c r="H245" s="41" t="s">
        <v>76</v>
      </c>
      <c r="I245" s="41" t="s">
        <v>76</v>
      </c>
      <c r="J245" s="48" t="s">
        <v>48</v>
      </c>
      <c r="K245" s="48" t="s">
        <v>48</v>
      </c>
      <c r="L245" s="48" t="s">
        <v>48</v>
      </c>
      <c r="M245" s="60">
        <v>23</v>
      </c>
      <c r="N245" s="60">
        <v>23</v>
      </c>
      <c r="O245" s="60">
        <v>23</v>
      </c>
      <c r="P245" s="48">
        <v>23</v>
      </c>
      <c r="Q245" s="41">
        <f t="shared" si="68"/>
        <v>9</v>
      </c>
      <c r="R245" s="48">
        <f t="shared" si="66"/>
        <v>9</v>
      </c>
      <c r="S245" s="41"/>
      <c r="T245" s="41"/>
      <c r="U245" s="41">
        <v>9</v>
      </c>
      <c r="V245" s="41">
        <v>9</v>
      </c>
      <c r="W245" s="41"/>
      <c r="X245" s="41"/>
      <c r="Y245" s="41"/>
      <c r="Z245" s="107"/>
      <c r="AA245" s="41" t="s">
        <v>76</v>
      </c>
      <c r="AB245" s="41" t="s">
        <v>76</v>
      </c>
      <c r="AC245" s="57" t="s">
        <v>816</v>
      </c>
      <c r="AD245" s="93" t="s">
        <v>50</v>
      </c>
      <c r="AE245" s="93"/>
      <c r="AF245" s="112"/>
      <c r="AG245" s="117">
        <f t="shared" si="67"/>
        <v>1</v>
      </c>
      <c r="AH245" s="158"/>
    </row>
    <row r="246" s="6" customFormat="1" ht="99" customHeight="1" spans="1:34">
      <c r="A246" s="37">
        <v>184</v>
      </c>
      <c r="B246" s="37" t="s">
        <v>41</v>
      </c>
      <c r="C246" s="41" t="s">
        <v>830</v>
      </c>
      <c r="D246" s="43" t="s">
        <v>831</v>
      </c>
      <c r="E246" s="38" t="s">
        <v>54</v>
      </c>
      <c r="F246" s="47" t="s">
        <v>832</v>
      </c>
      <c r="G246" s="41">
        <v>1</v>
      </c>
      <c r="H246" s="41" t="s">
        <v>81</v>
      </c>
      <c r="I246" s="41" t="s">
        <v>833</v>
      </c>
      <c r="J246" s="48" t="s">
        <v>48</v>
      </c>
      <c r="K246" s="48" t="s">
        <v>48</v>
      </c>
      <c r="L246" s="48" t="s">
        <v>48</v>
      </c>
      <c r="M246" s="60">
        <v>13</v>
      </c>
      <c r="N246" s="60">
        <v>13</v>
      </c>
      <c r="O246" s="60">
        <v>13</v>
      </c>
      <c r="P246" s="60">
        <v>13</v>
      </c>
      <c r="Q246" s="41">
        <f t="shared" si="68"/>
        <v>6</v>
      </c>
      <c r="R246" s="48">
        <f t="shared" si="66"/>
        <v>6</v>
      </c>
      <c r="S246" s="41"/>
      <c r="T246" s="41"/>
      <c r="U246" s="41">
        <v>6</v>
      </c>
      <c r="V246" s="41">
        <v>6</v>
      </c>
      <c r="W246" s="41"/>
      <c r="X246" s="41"/>
      <c r="Y246" s="41"/>
      <c r="Z246" s="107"/>
      <c r="AA246" s="41" t="s">
        <v>81</v>
      </c>
      <c r="AB246" s="44" t="s">
        <v>81</v>
      </c>
      <c r="AC246" s="57" t="s">
        <v>816</v>
      </c>
      <c r="AD246" s="93" t="s">
        <v>50</v>
      </c>
      <c r="AE246" s="93"/>
      <c r="AF246" s="112"/>
      <c r="AG246" s="117">
        <f t="shared" si="67"/>
        <v>1</v>
      </c>
      <c r="AH246" s="158"/>
    </row>
    <row r="247" s="6" customFormat="1" ht="99" customHeight="1" spans="1:34">
      <c r="A247" s="37">
        <v>185</v>
      </c>
      <c r="B247" s="37" t="s">
        <v>41</v>
      </c>
      <c r="C247" s="41" t="s">
        <v>834</v>
      </c>
      <c r="D247" s="43" t="s">
        <v>835</v>
      </c>
      <c r="E247" s="38" t="s">
        <v>54</v>
      </c>
      <c r="F247" s="41" t="s">
        <v>836</v>
      </c>
      <c r="G247" s="41">
        <v>1</v>
      </c>
      <c r="H247" s="41" t="s">
        <v>86</v>
      </c>
      <c r="I247" s="41" t="s">
        <v>86</v>
      </c>
      <c r="J247" s="48" t="s">
        <v>48</v>
      </c>
      <c r="K247" s="48" t="s">
        <v>48</v>
      </c>
      <c r="L247" s="48" t="s">
        <v>48</v>
      </c>
      <c r="M247" s="60">
        <v>11</v>
      </c>
      <c r="N247" s="60">
        <v>11</v>
      </c>
      <c r="O247" s="60">
        <v>11</v>
      </c>
      <c r="P247" s="48">
        <v>11</v>
      </c>
      <c r="Q247" s="41">
        <f t="shared" si="68"/>
        <v>4.4</v>
      </c>
      <c r="R247" s="48">
        <f t="shared" si="66"/>
        <v>4.4</v>
      </c>
      <c r="S247" s="41"/>
      <c r="T247" s="41"/>
      <c r="U247" s="41">
        <v>4.4</v>
      </c>
      <c r="V247" s="41">
        <v>4.4</v>
      </c>
      <c r="W247" s="41"/>
      <c r="X247" s="41"/>
      <c r="Y247" s="41"/>
      <c r="Z247" s="107"/>
      <c r="AA247" s="41" t="s">
        <v>86</v>
      </c>
      <c r="AB247" s="41" t="s">
        <v>86</v>
      </c>
      <c r="AC247" s="57" t="s">
        <v>816</v>
      </c>
      <c r="AD247" s="93" t="s">
        <v>50</v>
      </c>
      <c r="AE247" s="94"/>
      <c r="AF247" s="112"/>
      <c r="AG247" s="117">
        <f t="shared" si="67"/>
        <v>1</v>
      </c>
      <c r="AH247" s="158"/>
    </row>
    <row r="248" s="6" customFormat="1" ht="99" customHeight="1" spans="1:34">
      <c r="A248" s="37">
        <v>186</v>
      </c>
      <c r="B248" s="37" t="s">
        <v>41</v>
      </c>
      <c r="C248" s="41" t="s">
        <v>837</v>
      </c>
      <c r="D248" s="43" t="s">
        <v>838</v>
      </c>
      <c r="E248" s="38" t="s">
        <v>54</v>
      </c>
      <c r="F248" s="41" t="s">
        <v>839</v>
      </c>
      <c r="G248" s="41">
        <v>1</v>
      </c>
      <c r="H248" s="48" t="s">
        <v>91</v>
      </c>
      <c r="I248" s="48" t="s">
        <v>91</v>
      </c>
      <c r="J248" s="48" t="s">
        <v>48</v>
      </c>
      <c r="K248" s="48" t="s">
        <v>48</v>
      </c>
      <c r="L248" s="48" t="s">
        <v>48</v>
      </c>
      <c r="M248" s="60">
        <v>10</v>
      </c>
      <c r="N248" s="60">
        <v>10</v>
      </c>
      <c r="O248" s="60">
        <v>10</v>
      </c>
      <c r="P248" s="48">
        <v>10</v>
      </c>
      <c r="Q248" s="41">
        <f t="shared" si="68"/>
        <v>6</v>
      </c>
      <c r="R248" s="48">
        <f t="shared" si="66"/>
        <v>6</v>
      </c>
      <c r="S248" s="48"/>
      <c r="T248" s="41"/>
      <c r="U248" s="48">
        <v>6</v>
      </c>
      <c r="V248" s="41">
        <v>6</v>
      </c>
      <c r="W248" s="41"/>
      <c r="X248" s="41"/>
      <c r="Y248" s="41"/>
      <c r="Z248" s="107"/>
      <c r="AA248" s="48" t="s">
        <v>91</v>
      </c>
      <c r="AB248" s="48" t="s">
        <v>91</v>
      </c>
      <c r="AC248" s="57" t="s">
        <v>816</v>
      </c>
      <c r="AD248" s="93" t="s">
        <v>50</v>
      </c>
      <c r="AE248" s="111"/>
      <c r="AF248" s="112"/>
      <c r="AG248" s="117">
        <f t="shared" si="67"/>
        <v>1</v>
      </c>
      <c r="AH248" s="158"/>
    </row>
    <row r="249" s="6" customFormat="1" ht="99" customHeight="1" spans="1:34">
      <c r="A249" s="37">
        <v>187</v>
      </c>
      <c r="B249" s="37" t="s">
        <v>41</v>
      </c>
      <c r="C249" s="41" t="s">
        <v>840</v>
      </c>
      <c r="D249" s="43" t="s">
        <v>841</v>
      </c>
      <c r="E249" s="38" t="s">
        <v>54</v>
      </c>
      <c r="F249" s="41" t="s">
        <v>842</v>
      </c>
      <c r="G249" s="41">
        <v>1</v>
      </c>
      <c r="H249" s="41" t="s">
        <v>96</v>
      </c>
      <c r="I249" s="41" t="s">
        <v>96</v>
      </c>
      <c r="J249" s="48" t="s">
        <v>48</v>
      </c>
      <c r="K249" s="48" t="s">
        <v>51</v>
      </c>
      <c r="L249" s="48" t="s">
        <v>48</v>
      </c>
      <c r="M249" s="60">
        <v>21</v>
      </c>
      <c r="N249" s="60">
        <v>21</v>
      </c>
      <c r="O249" s="60">
        <v>21</v>
      </c>
      <c r="P249" s="48">
        <v>21</v>
      </c>
      <c r="Q249" s="41">
        <f t="shared" si="68"/>
        <v>6.3</v>
      </c>
      <c r="R249" s="48">
        <f t="shared" si="66"/>
        <v>6.3</v>
      </c>
      <c r="S249" s="41"/>
      <c r="T249" s="41"/>
      <c r="U249" s="41">
        <v>6.3</v>
      </c>
      <c r="V249" s="41">
        <v>6.3</v>
      </c>
      <c r="W249" s="41"/>
      <c r="X249" s="41"/>
      <c r="Y249" s="41"/>
      <c r="Z249" s="107"/>
      <c r="AA249" s="41" t="s">
        <v>96</v>
      </c>
      <c r="AB249" s="41" t="s">
        <v>96</v>
      </c>
      <c r="AC249" s="57" t="s">
        <v>816</v>
      </c>
      <c r="AD249" s="93" t="s">
        <v>50</v>
      </c>
      <c r="AE249" s="93"/>
      <c r="AF249" s="112"/>
      <c r="AG249" s="117">
        <f t="shared" si="67"/>
        <v>1</v>
      </c>
      <c r="AH249" s="158"/>
    </row>
    <row r="250" s="6" customFormat="1" ht="99" customHeight="1" spans="1:34">
      <c r="A250" s="37">
        <v>188</v>
      </c>
      <c r="B250" s="37" t="s">
        <v>41</v>
      </c>
      <c r="C250" s="41" t="s">
        <v>843</v>
      </c>
      <c r="D250" s="43" t="s">
        <v>844</v>
      </c>
      <c r="E250" s="38" t="s">
        <v>54</v>
      </c>
      <c r="F250" s="41" t="s">
        <v>845</v>
      </c>
      <c r="G250" s="41">
        <v>1</v>
      </c>
      <c r="H250" s="41" t="s">
        <v>191</v>
      </c>
      <c r="I250" s="41" t="s">
        <v>606</v>
      </c>
      <c r="J250" s="48" t="s">
        <v>48</v>
      </c>
      <c r="K250" s="48" t="s">
        <v>48</v>
      </c>
      <c r="L250" s="48" t="s">
        <v>48</v>
      </c>
      <c r="M250" s="60">
        <v>11</v>
      </c>
      <c r="N250" s="60">
        <v>11</v>
      </c>
      <c r="O250" s="60">
        <v>11</v>
      </c>
      <c r="P250" s="48">
        <v>11</v>
      </c>
      <c r="Q250" s="41">
        <f t="shared" si="68"/>
        <v>6.6</v>
      </c>
      <c r="R250" s="48">
        <f t="shared" si="66"/>
        <v>6.6</v>
      </c>
      <c r="S250" s="41"/>
      <c r="T250" s="41"/>
      <c r="U250" s="41">
        <v>6.6</v>
      </c>
      <c r="V250" s="41">
        <v>6.6</v>
      </c>
      <c r="W250" s="41"/>
      <c r="X250" s="41"/>
      <c r="Y250" s="41"/>
      <c r="Z250" s="107"/>
      <c r="AA250" s="41" t="s">
        <v>191</v>
      </c>
      <c r="AB250" s="41" t="s">
        <v>606</v>
      </c>
      <c r="AC250" s="57" t="s">
        <v>816</v>
      </c>
      <c r="AD250" s="93" t="s">
        <v>50</v>
      </c>
      <c r="AE250" s="94"/>
      <c r="AF250" s="112"/>
      <c r="AG250" s="117">
        <f t="shared" si="67"/>
        <v>1</v>
      </c>
      <c r="AH250" s="158"/>
    </row>
    <row r="251" s="6" customFormat="1" ht="99" customHeight="1" spans="1:34">
      <c r="A251" s="37">
        <v>189</v>
      </c>
      <c r="B251" s="37" t="s">
        <v>41</v>
      </c>
      <c r="C251" s="57" t="s">
        <v>846</v>
      </c>
      <c r="D251" s="169" t="s">
        <v>847</v>
      </c>
      <c r="E251" s="38" t="s">
        <v>54</v>
      </c>
      <c r="F251" s="57" t="s">
        <v>848</v>
      </c>
      <c r="G251" s="41">
        <v>1</v>
      </c>
      <c r="H251" s="41" t="s">
        <v>101</v>
      </c>
      <c r="I251" s="41" t="s">
        <v>101</v>
      </c>
      <c r="J251" s="48" t="s">
        <v>48</v>
      </c>
      <c r="K251" s="48" t="s">
        <v>48</v>
      </c>
      <c r="L251" s="48" t="s">
        <v>48</v>
      </c>
      <c r="M251" s="60">
        <v>46</v>
      </c>
      <c r="N251" s="60">
        <v>46</v>
      </c>
      <c r="O251" s="60">
        <v>46</v>
      </c>
      <c r="P251" s="48">
        <v>46</v>
      </c>
      <c r="Q251" s="41">
        <f t="shared" si="68"/>
        <v>27.6</v>
      </c>
      <c r="R251" s="48">
        <f t="shared" si="66"/>
        <v>27.6</v>
      </c>
      <c r="S251" s="48"/>
      <c r="T251" s="41"/>
      <c r="U251" s="48">
        <v>27.6</v>
      </c>
      <c r="V251" s="41">
        <v>27.6</v>
      </c>
      <c r="W251" s="41"/>
      <c r="X251" s="41"/>
      <c r="Y251" s="41"/>
      <c r="Z251" s="107"/>
      <c r="AA251" s="41" t="s">
        <v>101</v>
      </c>
      <c r="AB251" s="48" t="s">
        <v>101</v>
      </c>
      <c r="AC251" s="57" t="s">
        <v>816</v>
      </c>
      <c r="AD251" s="93" t="s">
        <v>50</v>
      </c>
      <c r="AE251" s="111"/>
      <c r="AF251" s="112"/>
      <c r="AG251" s="117">
        <f t="shared" si="67"/>
        <v>1</v>
      </c>
      <c r="AH251" s="158"/>
    </row>
    <row r="252" s="6" customFormat="1" ht="99" customHeight="1" spans="1:34">
      <c r="A252" s="37">
        <v>190</v>
      </c>
      <c r="B252" s="37" t="s">
        <v>41</v>
      </c>
      <c r="C252" s="40" t="s">
        <v>849</v>
      </c>
      <c r="D252" s="43" t="s">
        <v>850</v>
      </c>
      <c r="E252" s="38" t="s">
        <v>54</v>
      </c>
      <c r="F252" s="166" t="s">
        <v>851</v>
      </c>
      <c r="G252" s="41">
        <v>1</v>
      </c>
      <c r="H252" s="41" t="s">
        <v>106</v>
      </c>
      <c r="I252" s="41" t="s">
        <v>852</v>
      </c>
      <c r="J252" s="48" t="s">
        <v>48</v>
      </c>
      <c r="K252" s="48" t="s">
        <v>48</v>
      </c>
      <c r="L252" s="48" t="s">
        <v>48</v>
      </c>
      <c r="M252" s="60">
        <v>16</v>
      </c>
      <c r="N252" s="60">
        <v>16</v>
      </c>
      <c r="O252" s="60">
        <v>16</v>
      </c>
      <c r="P252" s="48">
        <v>16</v>
      </c>
      <c r="Q252" s="41">
        <f t="shared" si="68"/>
        <v>11.5</v>
      </c>
      <c r="R252" s="48">
        <f t="shared" si="66"/>
        <v>11.5</v>
      </c>
      <c r="S252" s="40"/>
      <c r="T252" s="41"/>
      <c r="U252" s="40">
        <v>11.5</v>
      </c>
      <c r="V252" s="41">
        <v>11.5</v>
      </c>
      <c r="W252" s="41"/>
      <c r="X252" s="41"/>
      <c r="Y252" s="41"/>
      <c r="Z252" s="107"/>
      <c r="AA252" s="41" t="s">
        <v>106</v>
      </c>
      <c r="AB252" s="41" t="s">
        <v>106</v>
      </c>
      <c r="AC252" s="57" t="s">
        <v>816</v>
      </c>
      <c r="AD252" s="93" t="s">
        <v>50</v>
      </c>
      <c r="AE252" s="111"/>
      <c r="AF252" s="112"/>
      <c r="AG252" s="117">
        <f t="shared" si="67"/>
        <v>1</v>
      </c>
      <c r="AH252" s="158"/>
    </row>
    <row r="253" s="6" customFormat="1" ht="99" customHeight="1" spans="1:34">
      <c r="A253" s="37">
        <v>191</v>
      </c>
      <c r="B253" s="37" t="s">
        <v>41</v>
      </c>
      <c r="C253" s="41" t="s">
        <v>853</v>
      </c>
      <c r="D253" s="43" t="s">
        <v>854</v>
      </c>
      <c r="E253" s="38" t="s">
        <v>54</v>
      </c>
      <c r="F253" s="43" t="s">
        <v>855</v>
      </c>
      <c r="G253" s="41">
        <v>1</v>
      </c>
      <c r="H253" s="41" t="s">
        <v>111</v>
      </c>
      <c r="I253" s="41" t="s">
        <v>856</v>
      </c>
      <c r="J253" s="48" t="s">
        <v>48</v>
      </c>
      <c r="K253" s="48" t="s">
        <v>48</v>
      </c>
      <c r="L253" s="48" t="s">
        <v>48</v>
      </c>
      <c r="M253" s="60">
        <v>27</v>
      </c>
      <c r="N253" s="60">
        <v>27</v>
      </c>
      <c r="O253" s="60">
        <v>27</v>
      </c>
      <c r="P253" s="48">
        <v>27</v>
      </c>
      <c r="Q253" s="41">
        <f t="shared" si="68"/>
        <v>16.2</v>
      </c>
      <c r="R253" s="48">
        <f t="shared" si="66"/>
        <v>16.2</v>
      </c>
      <c r="S253" s="48">
        <v>8.2</v>
      </c>
      <c r="T253" s="41">
        <v>8.2</v>
      </c>
      <c r="U253" s="41">
        <v>8</v>
      </c>
      <c r="V253" s="41">
        <v>8</v>
      </c>
      <c r="W253" s="41"/>
      <c r="X253" s="41"/>
      <c r="Y253" s="41"/>
      <c r="Z253" s="107"/>
      <c r="AA253" s="41" t="s">
        <v>111</v>
      </c>
      <c r="AB253" s="43" t="s">
        <v>111</v>
      </c>
      <c r="AC253" s="57" t="s">
        <v>816</v>
      </c>
      <c r="AD253" s="93" t="s">
        <v>50</v>
      </c>
      <c r="AE253" s="94"/>
      <c r="AF253" s="112"/>
      <c r="AG253" s="117">
        <f t="shared" si="67"/>
        <v>1</v>
      </c>
      <c r="AH253" s="57" t="s">
        <v>857</v>
      </c>
    </row>
    <row r="254" s="6" customFormat="1" ht="99" customHeight="1" spans="1:34">
      <c r="A254" s="37">
        <v>192</v>
      </c>
      <c r="B254" s="37" t="s">
        <v>41</v>
      </c>
      <c r="C254" s="44" t="s">
        <v>858</v>
      </c>
      <c r="D254" s="47" t="s">
        <v>859</v>
      </c>
      <c r="E254" s="38" t="s">
        <v>54</v>
      </c>
      <c r="F254" s="41" t="s">
        <v>860</v>
      </c>
      <c r="G254" s="41">
        <v>1</v>
      </c>
      <c r="H254" s="41" t="s">
        <v>117</v>
      </c>
      <c r="I254" s="41" t="s">
        <v>117</v>
      </c>
      <c r="J254" s="48" t="s">
        <v>48</v>
      </c>
      <c r="K254" s="48" t="s">
        <v>48</v>
      </c>
      <c r="L254" s="48" t="s">
        <v>48</v>
      </c>
      <c r="M254" s="60">
        <v>40</v>
      </c>
      <c r="N254" s="60">
        <v>40</v>
      </c>
      <c r="O254" s="60">
        <v>40</v>
      </c>
      <c r="P254" s="48">
        <v>40</v>
      </c>
      <c r="Q254" s="41">
        <f t="shared" si="68"/>
        <v>29</v>
      </c>
      <c r="R254" s="48">
        <f t="shared" si="66"/>
        <v>29</v>
      </c>
      <c r="S254" s="44"/>
      <c r="T254" s="41"/>
      <c r="U254" s="44">
        <v>29</v>
      </c>
      <c r="V254" s="41">
        <v>29</v>
      </c>
      <c r="W254" s="41"/>
      <c r="X254" s="41"/>
      <c r="Y254" s="41"/>
      <c r="Z254" s="107"/>
      <c r="AA254" s="48" t="s">
        <v>117</v>
      </c>
      <c r="AB254" s="48" t="s">
        <v>117</v>
      </c>
      <c r="AC254" s="57" t="s">
        <v>816</v>
      </c>
      <c r="AD254" s="93" t="s">
        <v>50</v>
      </c>
      <c r="AE254" s="94"/>
      <c r="AF254" s="112"/>
      <c r="AG254" s="117">
        <f t="shared" si="67"/>
        <v>1</v>
      </c>
      <c r="AH254" s="158"/>
    </row>
    <row r="255" s="6" customFormat="1" ht="99" customHeight="1" spans="1:34">
      <c r="A255" s="37">
        <v>193</v>
      </c>
      <c r="B255" s="37" t="s">
        <v>41</v>
      </c>
      <c r="C255" s="38" t="s">
        <v>861</v>
      </c>
      <c r="D255" s="49" t="s">
        <v>862</v>
      </c>
      <c r="E255" s="38" t="s">
        <v>54</v>
      </c>
      <c r="F255" s="41" t="s">
        <v>863</v>
      </c>
      <c r="G255" s="41">
        <v>1</v>
      </c>
      <c r="H255" s="38" t="s">
        <v>122</v>
      </c>
      <c r="I255" s="38" t="s">
        <v>122</v>
      </c>
      <c r="J255" s="48" t="s">
        <v>48</v>
      </c>
      <c r="K255" s="48" t="s">
        <v>48</v>
      </c>
      <c r="L255" s="48" t="s">
        <v>48</v>
      </c>
      <c r="M255" s="60">
        <v>20</v>
      </c>
      <c r="N255" s="60">
        <v>20</v>
      </c>
      <c r="O255" s="60">
        <v>20</v>
      </c>
      <c r="P255" s="48">
        <v>20</v>
      </c>
      <c r="Q255" s="41">
        <f t="shared" si="68"/>
        <v>12</v>
      </c>
      <c r="R255" s="48">
        <f t="shared" si="66"/>
        <v>12</v>
      </c>
      <c r="S255" s="41"/>
      <c r="T255" s="41"/>
      <c r="U255" s="41">
        <v>12</v>
      </c>
      <c r="V255" s="41">
        <v>12</v>
      </c>
      <c r="W255" s="41"/>
      <c r="X255" s="41"/>
      <c r="Y255" s="41"/>
      <c r="Z255" s="107"/>
      <c r="AA255" s="38" t="s">
        <v>122</v>
      </c>
      <c r="AB255" s="41" t="s">
        <v>122</v>
      </c>
      <c r="AC255" s="57" t="s">
        <v>816</v>
      </c>
      <c r="AD255" s="110" t="s">
        <v>50</v>
      </c>
      <c r="AE255" s="94"/>
      <c r="AF255" s="112"/>
      <c r="AG255" s="117">
        <f t="shared" si="67"/>
        <v>1</v>
      </c>
      <c r="AH255" s="158"/>
    </row>
    <row r="256" s="1" customFormat="1" ht="120" customHeight="1" spans="1:34">
      <c r="A256" s="37">
        <v>194</v>
      </c>
      <c r="B256" s="37" t="s">
        <v>41</v>
      </c>
      <c r="C256" s="41" t="s">
        <v>864</v>
      </c>
      <c r="D256" s="43" t="s">
        <v>865</v>
      </c>
      <c r="E256" s="38" t="s">
        <v>866</v>
      </c>
      <c r="F256" s="41" t="s">
        <v>867</v>
      </c>
      <c r="G256" s="41">
        <v>1</v>
      </c>
      <c r="H256" s="46" t="s">
        <v>385</v>
      </c>
      <c r="I256" s="48" t="s">
        <v>385</v>
      </c>
      <c r="J256" s="48" t="s">
        <v>48</v>
      </c>
      <c r="K256" s="48" t="s">
        <v>48</v>
      </c>
      <c r="L256" s="48" t="s">
        <v>48</v>
      </c>
      <c r="M256" s="60">
        <v>1150</v>
      </c>
      <c r="N256" s="60">
        <v>1501</v>
      </c>
      <c r="O256" s="60">
        <v>1150</v>
      </c>
      <c r="P256" s="48">
        <v>1501</v>
      </c>
      <c r="Q256" s="48">
        <f t="shared" si="68"/>
        <v>180.19</v>
      </c>
      <c r="R256" s="48">
        <f t="shared" si="66"/>
        <v>180.19</v>
      </c>
      <c r="S256" s="41"/>
      <c r="T256" s="48"/>
      <c r="U256" s="57"/>
      <c r="V256" s="48"/>
      <c r="W256" s="48"/>
      <c r="X256" s="48"/>
      <c r="Y256" s="48">
        <v>180.19</v>
      </c>
      <c r="Z256" s="154">
        <v>180.19</v>
      </c>
      <c r="AA256" s="48" t="s">
        <v>814</v>
      </c>
      <c r="AB256" s="48" t="s">
        <v>814</v>
      </c>
      <c r="AC256" s="57" t="s">
        <v>680</v>
      </c>
      <c r="AD256" s="97" t="s">
        <v>50</v>
      </c>
      <c r="AE256" s="111"/>
      <c r="AF256" s="112"/>
      <c r="AG256" s="117">
        <f t="shared" si="67"/>
        <v>1</v>
      </c>
      <c r="AH256" s="164" t="s">
        <v>51</v>
      </c>
    </row>
    <row r="257" s="3" customFormat="1" ht="30" customHeight="1" spans="1:34">
      <c r="A257" s="22" t="s">
        <v>868</v>
      </c>
      <c r="B257" s="22"/>
      <c r="C257" s="23"/>
      <c r="D257" s="24"/>
      <c r="E257" s="24"/>
      <c r="F257" s="25"/>
      <c r="G257" s="26">
        <f>G258+G305+G330</f>
        <v>57</v>
      </c>
      <c r="H257" s="24"/>
      <c r="I257" s="24"/>
      <c r="J257" s="25"/>
      <c r="K257" s="25"/>
      <c r="L257" s="25"/>
      <c r="M257" s="25"/>
      <c r="N257" s="25"/>
      <c r="O257" s="25"/>
      <c r="P257" s="26"/>
      <c r="Q257" s="26">
        <f>Q258+Q305+Q330</f>
        <v>3625.61</v>
      </c>
      <c r="R257" s="26">
        <f>R258+R305+R330</f>
        <v>3569.39</v>
      </c>
      <c r="S257" s="26">
        <f>S258+S305+S330</f>
        <v>2309.4</v>
      </c>
      <c r="T257" s="26">
        <f>T258+T305+T330</f>
        <v>2253.18</v>
      </c>
      <c r="U257" s="26">
        <f t="shared" ref="U257:Z257" si="69">U258+U305+U330</f>
        <v>0</v>
      </c>
      <c r="V257" s="26">
        <f t="shared" si="69"/>
        <v>0</v>
      </c>
      <c r="W257" s="26">
        <f t="shared" si="69"/>
        <v>132.1</v>
      </c>
      <c r="X257" s="67">
        <f t="shared" si="69"/>
        <v>132.1</v>
      </c>
      <c r="Y257" s="67">
        <f t="shared" si="69"/>
        <v>1184.11</v>
      </c>
      <c r="Z257" s="162">
        <f t="shared" si="69"/>
        <v>1184.11</v>
      </c>
      <c r="AA257" s="85"/>
      <c r="AB257" s="85"/>
      <c r="AC257" s="85"/>
      <c r="AD257" s="86"/>
      <c r="AE257" s="86"/>
      <c r="AF257" s="85"/>
      <c r="AG257" s="85"/>
      <c r="AH257" s="85"/>
    </row>
    <row r="258" s="4" customFormat="1" ht="30" customHeight="1" spans="1:34">
      <c r="A258" s="27" t="s">
        <v>869</v>
      </c>
      <c r="B258" s="27"/>
      <c r="C258" s="28"/>
      <c r="D258" s="29"/>
      <c r="E258" s="29"/>
      <c r="F258" s="30"/>
      <c r="G258" s="31">
        <f>G259+G260+G284+G286+G302+G304</f>
        <v>38</v>
      </c>
      <c r="H258" s="29"/>
      <c r="I258" s="29"/>
      <c r="J258" s="30"/>
      <c r="K258" s="30"/>
      <c r="L258" s="30"/>
      <c r="M258" s="30"/>
      <c r="N258" s="30"/>
      <c r="O258" s="30"/>
      <c r="P258" s="31"/>
      <c r="Q258" s="68">
        <f>Q259+Q260+Q284+Q286+Q302+Q304</f>
        <v>1983</v>
      </c>
      <c r="R258" s="68">
        <f>R259+R260+R284+R286+R302+R304</f>
        <v>1974.9</v>
      </c>
      <c r="S258" s="31">
        <f>S259+S260+S284+S286+S302+S304</f>
        <v>1311</v>
      </c>
      <c r="T258" s="31">
        <f>T259+T260+T284+T286+T302+T304</f>
        <v>1302.9</v>
      </c>
      <c r="U258" s="31">
        <f t="shared" ref="U258:Z258" si="70">U259+U260+U284+U286+U302+U304</f>
        <v>0</v>
      </c>
      <c r="V258" s="31">
        <f t="shared" si="70"/>
        <v>0</v>
      </c>
      <c r="W258" s="31">
        <f t="shared" si="70"/>
        <v>88.1</v>
      </c>
      <c r="X258" s="31">
        <f t="shared" si="70"/>
        <v>88.1</v>
      </c>
      <c r="Y258" s="31">
        <f t="shared" si="70"/>
        <v>583.9</v>
      </c>
      <c r="Z258" s="178">
        <f t="shared" si="70"/>
        <v>583.9</v>
      </c>
      <c r="AA258" s="88"/>
      <c r="AB258" s="88"/>
      <c r="AC258" s="88"/>
      <c r="AD258" s="89"/>
      <c r="AE258" s="89"/>
      <c r="AF258" s="88"/>
      <c r="AG258" s="88"/>
      <c r="AH258" s="88"/>
    </row>
    <row r="259" s="5" customFormat="1" ht="41" customHeight="1" spans="1:34">
      <c r="A259" s="32" t="s">
        <v>870</v>
      </c>
      <c r="B259" s="32"/>
      <c r="C259" s="33"/>
      <c r="D259" s="34"/>
      <c r="E259" s="34"/>
      <c r="F259" s="35"/>
      <c r="G259" s="36"/>
      <c r="H259" s="34"/>
      <c r="I259" s="34"/>
      <c r="J259" s="35"/>
      <c r="K259" s="35"/>
      <c r="L259" s="35"/>
      <c r="M259" s="35"/>
      <c r="N259" s="35"/>
      <c r="O259" s="35"/>
      <c r="P259" s="33"/>
      <c r="Q259" s="33"/>
      <c r="R259" s="33"/>
      <c r="S259" s="33"/>
      <c r="T259" s="33"/>
      <c r="U259" s="33"/>
      <c r="V259" s="33"/>
      <c r="W259" s="33"/>
      <c r="X259" s="70"/>
      <c r="Y259" s="70"/>
      <c r="Z259" s="101"/>
      <c r="AA259" s="104"/>
      <c r="AB259" s="104"/>
      <c r="AC259" s="104"/>
      <c r="AD259" s="105"/>
      <c r="AE259" s="105"/>
      <c r="AF259" s="104"/>
      <c r="AG259" s="104"/>
      <c r="AH259" s="104"/>
    </row>
    <row r="260" s="5" customFormat="1" ht="41" customHeight="1" spans="1:34">
      <c r="A260" s="32" t="s">
        <v>871</v>
      </c>
      <c r="B260" s="32"/>
      <c r="C260" s="33"/>
      <c r="D260" s="34"/>
      <c r="E260" s="34"/>
      <c r="F260" s="35"/>
      <c r="G260" s="36">
        <f>SUM(G261:G283)</f>
        <v>23</v>
      </c>
      <c r="H260" s="34"/>
      <c r="I260" s="34"/>
      <c r="J260" s="35"/>
      <c r="K260" s="35"/>
      <c r="L260" s="35"/>
      <c r="M260" s="35"/>
      <c r="N260" s="35"/>
      <c r="O260" s="35"/>
      <c r="P260" s="33"/>
      <c r="Q260" s="33">
        <f>SUM(Q261:Q283)</f>
        <v>1101</v>
      </c>
      <c r="R260" s="33">
        <f>SUM(R261:R283)</f>
        <v>1092.9</v>
      </c>
      <c r="S260" s="33">
        <f>SUM(S261:S283)</f>
        <v>951</v>
      </c>
      <c r="T260" s="33">
        <f>SUM(T261:T283)</f>
        <v>942.9</v>
      </c>
      <c r="U260" s="33">
        <f t="shared" ref="U260:Z260" si="71">SUM(U261:U283)</f>
        <v>0</v>
      </c>
      <c r="V260" s="33">
        <f t="shared" si="71"/>
        <v>0</v>
      </c>
      <c r="W260" s="33">
        <f t="shared" si="71"/>
        <v>5</v>
      </c>
      <c r="X260" s="70">
        <f t="shared" si="71"/>
        <v>5</v>
      </c>
      <c r="Y260" s="33">
        <f t="shared" si="71"/>
        <v>145</v>
      </c>
      <c r="Z260" s="101">
        <f t="shared" si="71"/>
        <v>145</v>
      </c>
      <c r="AA260" s="104"/>
      <c r="AB260" s="104"/>
      <c r="AC260" s="104"/>
      <c r="AD260" s="105"/>
      <c r="AE260" s="105"/>
      <c r="AF260" s="104"/>
      <c r="AG260" s="104"/>
      <c r="AH260" s="104"/>
    </row>
    <row r="261" s="7" customFormat="1" ht="142" customHeight="1" spans="1:34">
      <c r="A261" s="171">
        <v>195</v>
      </c>
      <c r="B261" s="37" t="s">
        <v>41</v>
      </c>
      <c r="C261" s="72" t="s">
        <v>872</v>
      </c>
      <c r="D261" s="47" t="s">
        <v>873</v>
      </c>
      <c r="E261" s="40" t="s">
        <v>44</v>
      </c>
      <c r="F261" s="172" t="s">
        <v>874</v>
      </c>
      <c r="G261" s="41">
        <v>1</v>
      </c>
      <c r="H261" s="44" t="s">
        <v>91</v>
      </c>
      <c r="I261" s="44" t="s">
        <v>875</v>
      </c>
      <c r="J261" s="172" t="s">
        <v>51</v>
      </c>
      <c r="K261" s="172" t="s">
        <v>48</v>
      </c>
      <c r="L261" s="172" t="s">
        <v>48</v>
      </c>
      <c r="M261" s="60">
        <v>46</v>
      </c>
      <c r="N261" s="60">
        <v>116</v>
      </c>
      <c r="O261" s="60">
        <v>260</v>
      </c>
      <c r="P261" s="48">
        <v>857</v>
      </c>
      <c r="Q261" s="48">
        <f t="shared" ref="Q261:Q283" si="72">S261+U261+W261+Y261</f>
        <v>298</v>
      </c>
      <c r="R261" s="48">
        <f t="shared" ref="R261:R283" si="73">T261+V261+X261+Z261</f>
        <v>298</v>
      </c>
      <c r="S261" s="57">
        <v>298</v>
      </c>
      <c r="T261" s="176">
        <v>298</v>
      </c>
      <c r="U261" s="176"/>
      <c r="V261" s="176"/>
      <c r="W261" s="176"/>
      <c r="X261" s="176"/>
      <c r="Y261" s="176"/>
      <c r="Z261" s="179"/>
      <c r="AA261" s="48" t="s">
        <v>91</v>
      </c>
      <c r="AB261" s="106" t="s">
        <v>91</v>
      </c>
      <c r="AC261" s="106" t="s">
        <v>293</v>
      </c>
      <c r="AD261" s="93" t="s">
        <v>50</v>
      </c>
      <c r="AE261" s="94"/>
      <c r="AF261" s="112"/>
      <c r="AG261" s="117">
        <f t="shared" ref="AG261:AG283" si="74">R261/Q261</f>
        <v>1</v>
      </c>
      <c r="AH261" s="186"/>
    </row>
    <row r="262" s="7" customFormat="1" ht="142" customHeight="1" spans="1:34">
      <c r="A262" s="171">
        <v>196</v>
      </c>
      <c r="B262" s="37" t="s">
        <v>41</v>
      </c>
      <c r="C262" s="72" t="s">
        <v>876</v>
      </c>
      <c r="D262" s="47" t="s">
        <v>877</v>
      </c>
      <c r="E262" s="40" t="s">
        <v>668</v>
      </c>
      <c r="F262" s="172" t="s">
        <v>878</v>
      </c>
      <c r="G262" s="41">
        <v>1</v>
      </c>
      <c r="H262" s="44" t="s">
        <v>91</v>
      </c>
      <c r="I262" s="44" t="s">
        <v>875</v>
      </c>
      <c r="J262" s="172" t="s">
        <v>51</v>
      </c>
      <c r="K262" s="172" t="s">
        <v>48</v>
      </c>
      <c r="L262" s="172" t="s">
        <v>48</v>
      </c>
      <c r="M262" s="60">
        <v>36</v>
      </c>
      <c r="N262" s="60">
        <v>96</v>
      </c>
      <c r="O262" s="60">
        <v>260</v>
      </c>
      <c r="P262" s="48">
        <v>857</v>
      </c>
      <c r="Q262" s="48">
        <f t="shared" si="72"/>
        <v>31</v>
      </c>
      <c r="R262" s="48">
        <f t="shared" si="73"/>
        <v>31</v>
      </c>
      <c r="S262" s="41">
        <v>31</v>
      </c>
      <c r="T262" s="176">
        <v>31</v>
      </c>
      <c r="U262" s="176"/>
      <c r="V262" s="176"/>
      <c r="W262" s="176"/>
      <c r="X262" s="176"/>
      <c r="Y262" s="176"/>
      <c r="Z262" s="179"/>
      <c r="AA262" s="48" t="s">
        <v>91</v>
      </c>
      <c r="AB262" s="106" t="s">
        <v>91</v>
      </c>
      <c r="AC262" s="106" t="s">
        <v>293</v>
      </c>
      <c r="AD262" s="93" t="s">
        <v>50</v>
      </c>
      <c r="AE262" s="94"/>
      <c r="AF262" s="112"/>
      <c r="AG262" s="117">
        <f t="shared" si="74"/>
        <v>1</v>
      </c>
      <c r="AH262" s="186"/>
    </row>
    <row r="263" s="7" customFormat="1" ht="142" customHeight="1" spans="1:34">
      <c r="A263" s="171">
        <v>197</v>
      </c>
      <c r="B263" s="37" t="s">
        <v>41</v>
      </c>
      <c r="C263" s="72" t="s">
        <v>879</v>
      </c>
      <c r="D263" s="47" t="s">
        <v>880</v>
      </c>
      <c r="E263" s="40" t="s">
        <v>668</v>
      </c>
      <c r="F263" s="172" t="s">
        <v>881</v>
      </c>
      <c r="G263" s="41">
        <v>1</v>
      </c>
      <c r="H263" s="44" t="s">
        <v>91</v>
      </c>
      <c r="I263" s="44" t="s">
        <v>882</v>
      </c>
      <c r="J263" s="172" t="s">
        <v>48</v>
      </c>
      <c r="K263" s="172" t="s">
        <v>48</v>
      </c>
      <c r="L263" s="172" t="s">
        <v>48</v>
      </c>
      <c r="M263" s="60">
        <v>26</v>
      </c>
      <c r="N263" s="60">
        <v>78</v>
      </c>
      <c r="O263" s="60">
        <v>310</v>
      </c>
      <c r="P263" s="48">
        <v>925</v>
      </c>
      <c r="Q263" s="48">
        <f t="shared" si="72"/>
        <v>133</v>
      </c>
      <c r="R263" s="48">
        <f t="shared" si="73"/>
        <v>133</v>
      </c>
      <c r="S263" s="41">
        <v>133</v>
      </c>
      <c r="T263" s="176">
        <v>133</v>
      </c>
      <c r="U263" s="176"/>
      <c r="V263" s="176"/>
      <c r="W263" s="176"/>
      <c r="X263" s="176"/>
      <c r="Y263" s="176"/>
      <c r="Z263" s="179"/>
      <c r="AA263" s="48" t="s">
        <v>91</v>
      </c>
      <c r="AB263" s="106" t="s">
        <v>91</v>
      </c>
      <c r="AC263" s="106" t="s">
        <v>293</v>
      </c>
      <c r="AD263" s="97" t="s">
        <v>50</v>
      </c>
      <c r="AE263" s="94"/>
      <c r="AF263" s="112"/>
      <c r="AG263" s="117">
        <f t="shared" si="74"/>
        <v>1</v>
      </c>
      <c r="AH263" s="186"/>
    </row>
    <row r="264" s="7" customFormat="1" ht="175" customHeight="1" spans="1:34">
      <c r="A264" s="171">
        <v>198</v>
      </c>
      <c r="B264" s="37" t="s">
        <v>41</v>
      </c>
      <c r="C264" s="72" t="s">
        <v>883</v>
      </c>
      <c r="D264" s="47" t="s">
        <v>884</v>
      </c>
      <c r="E264" s="40" t="s">
        <v>668</v>
      </c>
      <c r="F264" s="172" t="s">
        <v>885</v>
      </c>
      <c r="G264" s="41">
        <v>1</v>
      </c>
      <c r="H264" s="44" t="s">
        <v>96</v>
      </c>
      <c r="I264" s="44" t="s">
        <v>715</v>
      </c>
      <c r="J264" s="172" t="s">
        <v>48</v>
      </c>
      <c r="K264" s="172" t="s">
        <v>48</v>
      </c>
      <c r="L264" s="172" t="s">
        <v>48</v>
      </c>
      <c r="M264" s="60">
        <v>48</v>
      </c>
      <c r="N264" s="60">
        <v>121</v>
      </c>
      <c r="O264" s="60">
        <v>325</v>
      </c>
      <c r="P264" s="48">
        <v>766</v>
      </c>
      <c r="Q264" s="48">
        <f t="shared" si="72"/>
        <v>126</v>
      </c>
      <c r="R264" s="48">
        <f t="shared" si="73"/>
        <v>126</v>
      </c>
      <c r="S264" s="57">
        <v>126</v>
      </c>
      <c r="T264" s="176">
        <v>126</v>
      </c>
      <c r="U264" s="176"/>
      <c r="V264" s="176"/>
      <c r="W264" s="176"/>
      <c r="X264" s="176"/>
      <c r="Y264" s="176"/>
      <c r="Z264" s="179"/>
      <c r="AA264" s="106" t="s">
        <v>96</v>
      </c>
      <c r="AB264" s="106" t="s">
        <v>96</v>
      </c>
      <c r="AC264" s="106" t="s">
        <v>293</v>
      </c>
      <c r="AD264" s="93" t="s">
        <v>50</v>
      </c>
      <c r="AE264" s="111"/>
      <c r="AF264" s="110"/>
      <c r="AG264" s="117">
        <f t="shared" si="74"/>
        <v>1</v>
      </c>
      <c r="AH264" s="186"/>
    </row>
    <row r="265" s="7" customFormat="1" ht="142" customHeight="1" spans="1:34">
      <c r="A265" s="171">
        <v>199</v>
      </c>
      <c r="B265" s="37" t="s">
        <v>41</v>
      </c>
      <c r="C265" s="72" t="s">
        <v>886</v>
      </c>
      <c r="D265" s="167" t="s">
        <v>887</v>
      </c>
      <c r="E265" s="40" t="s">
        <v>668</v>
      </c>
      <c r="F265" s="172" t="s">
        <v>888</v>
      </c>
      <c r="G265" s="41">
        <v>1</v>
      </c>
      <c r="H265" s="38" t="s">
        <v>61</v>
      </c>
      <c r="I265" s="38" t="s">
        <v>889</v>
      </c>
      <c r="J265" s="172" t="s">
        <v>51</v>
      </c>
      <c r="K265" s="172" t="s">
        <v>48</v>
      </c>
      <c r="L265" s="172" t="s">
        <v>48</v>
      </c>
      <c r="M265" s="60">
        <v>49</v>
      </c>
      <c r="N265" s="60">
        <v>124</v>
      </c>
      <c r="O265" s="60">
        <v>1132</v>
      </c>
      <c r="P265" s="48">
        <v>3024</v>
      </c>
      <c r="Q265" s="48">
        <f t="shared" si="72"/>
        <v>8</v>
      </c>
      <c r="R265" s="48">
        <f t="shared" si="73"/>
        <v>8</v>
      </c>
      <c r="S265" s="57">
        <v>8</v>
      </c>
      <c r="T265" s="176">
        <v>8</v>
      </c>
      <c r="U265" s="176"/>
      <c r="V265" s="176"/>
      <c r="W265" s="176"/>
      <c r="X265" s="176"/>
      <c r="Y265" s="176"/>
      <c r="Z265" s="179"/>
      <c r="AA265" s="54" t="s">
        <v>890</v>
      </c>
      <c r="AB265" s="54" t="s">
        <v>890</v>
      </c>
      <c r="AC265" s="106" t="s">
        <v>293</v>
      </c>
      <c r="AD265" s="93" t="s">
        <v>50</v>
      </c>
      <c r="AE265" s="94"/>
      <c r="AF265" s="110"/>
      <c r="AG265" s="117">
        <f t="shared" si="74"/>
        <v>1</v>
      </c>
      <c r="AH265" s="186"/>
    </row>
    <row r="266" s="7" customFormat="1" ht="142" customHeight="1" spans="1:34">
      <c r="A266" s="171">
        <v>200</v>
      </c>
      <c r="B266" s="37" t="s">
        <v>41</v>
      </c>
      <c r="C266" s="72" t="s">
        <v>891</v>
      </c>
      <c r="D266" s="167" t="s">
        <v>892</v>
      </c>
      <c r="E266" s="40" t="s">
        <v>668</v>
      </c>
      <c r="F266" s="172" t="s">
        <v>893</v>
      </c>
      <c r="G266" s="41">
        <v>1</v>
      </c>
      <c r="H266" s="38" t="s">
        <v>61</v>
      </c>
      <c r="I266" s="38" t="s">
        <v>894</v>
      </c>
      <c r="J266" s="172" t="s">
        <v>48</v>
      </c>
      <c r="K266" s="172" t="s">
        <v>48</v>
      </c>
      <c r="L266" s="172" t="s">
        <v>48</v>
      </c>
      <c r="M266" s="60">
        <v>78</v>
      </c>
      <c r="N266" s="60">
        <v>162</v>
      </c>
      <c r="O266" s="60">
        <v>435</v>
      </c>
      <c r="P266" s="60">
        <v>1545</v>
      </c>
      <c r="Q266" s="48">
        <f t="shared" si="72"/>
        <v>5</v>
      </c>
      <c r="R266" s="48">
        <f t="shared" si="73"/>
        <v>5</v>
      </c>
      <c r="S266" s="57">
        <v>5</v>
      </c>
      <c r="T266" s="176">
        <v>5</v>
      </c>
      <c r="U266" s="176"/>
      <c r="V266" s="176"/>
      <c r="W266" s="176"/>
      <c r="X266" s="176"/>
      <c r="Y266" s="176"/>
      <c r="Z266" s="179"/>
      <c r="AA266" s="54" t="s">
        <v>890</v>
      </c>
      <c r="AB266" s="54" t="s">
        <v>890</v>
      </c>
      <c r="AC266" s="106" t="s">
        <v>293</v>
      </c>
      <c r="AD266" s="93" t="s">
        <v>50</v>
      </c>
      <c r="AE266" s="94"/>
      <c r="AF266" s="110"/>
      <c r="AG266" s="117">
        <f t="shared" si="74"/>
        <v>1</v>
      </c>
      <c r="AH266" s="186"/>
    </row>
    <row r="267" s="7" customFormat="1" ht="142" customHeight="1" spans="1:34">
      <c r="A267" s="171">
        <v>201</v>
      </c>
      <c r="B267" s="37" t="s">
        <v>41</v>
      </c>
      <c r="C267" s="72" t="s">
        <v>895</v>
      </c>
      <c r="D267" s="167" t="s">
        <v>896</v>
      </c>
      <c r="E267" s="40" t="s">
        <v>668</v>
      </c>
      <c r="F267" s="172" t="s">
        <v>897</v>
      </c>
      <c r="G267" s="41">
        <v>1</v>
      </c>
      <c r="H267" s="38" t="s">
        <v>111</v>
      </c>
      <c r="I267" s="38" t="s">
        <v>430</v>
      </c>
      <c r="J267" s="172" t="s">
        <v>51</v>
      </c>
      <c r="K267" s="172" t="s">
        <v>48</v>
      </c>
      <c r="L267" s="172" t="s">
        <v>48</v>
      </c>
      <c r="M267" s="60">
        <v>68</v>
      </c>
      <c r="N267" s="60">
        <v>159</v>
      </c>
      <c r="O267" s="60">
        <v>746</v>
      </c>
      <c r="P267" s="48">
        <v>1936</v>
      </c>
      <c r="Q267" s="48">
        <f t="shared" si="72"/>
        <v>8</v>
      </c>
      <c r="R267" s="48">
        <f t="shared" si="73"/>
        <v>8</v>
      </c>
      <c r="S267" s="57">
        <v>8</v>
      </c>
      <c r="T267" s="176">
        <v>8</v>
      </c>
      <c r="U267" s="176"/>
      <c r="V267" s="176"/>
      <c r="W267" s="176"/>
      <c r="X267" s="176"/>
      <c r="Y267" s="176"/>
      <c r="Z267" s="179"/>
      <c r="AA267" s="54" t="s">
        <v>890</v>
      </c>
      <c r="AB267" s="54" t="s">
        <v>890</v>
      </c>
      <c r="AC267" s="106" t="s">
        <v>293</v>
      </c>
      <c r="AD267" s="93" t="s">
        <v>50</v>
      </c>
      <c r="AE267" s="94"/>
      <c r="AF267" s="112"/>
      <c r="AG267" s="117">
        <f t="shared" si="74"/>
        <v>1</v>
      </c>
      <c r="AH267" s="186"/>
    </row>
    <row r="268" s="7" customFormat="1" ht="142" customHeight="1" spans="1:34">
      <c r="A268" s="171">
        <v>202</v>
      </c>
      <c r="B268" s="37" t="s">
        <v>41</v>
      </c>
      <c r="C268" s="72" t="s">
        <v>898</v>
      </c>
      <c r="D268" s="167" t="s">
        <v>899</v>
      </c>
      <c r="E268" s="40" t="s">
        <v>668</v>
      </c>
      <c r="F268" s="172" t="s">
        <v>900</v>
      </c>
      <c r="G268" s="41">
        <v>1</v>
      </c>
      <c r="H268" s="38" t="s">
        <v>111</v>
      </c>
      <c r="I268" s="38" t="s">
        <v>901</v>
      </c>
      <c r="J268" s="172" t="s">
        <v>48</v>
      </c>
      <c r="K268" s="172" t="s">
        <v>48</v>
      </c>
      <c r="L268" s="172" t="s">
        <v>48</v>
      </c>
      <c r="M268" s="60">
        <v>38</v>
      </c>
      <c r="N268" s="60">
        <v>106</v>
      </c>
      <c r="O268" s="60">
        <v>573</v>
      </c>
      <c r="P268" s="48">
        <v>1735</v>
      </c>
      <c r="Q268" s="48">
        <f t="shared" si="72"/>
        <v>7</v>
      </c>
      <c r="R268" s="48">
        <f t="shared" si="73"/>
        <v>7</v>
      </c>
      <c r="S268" s="57">
        <v>7</v>
      </c>
      <c r="T268" s="176">
        <v>7</v>
      </c>
      <c r="U268" s="176"/>
      <c r="V268" s="176"/>
      <c r="W268" s="176"/>
      <c r="X268" s="176"/>
      <c r="Y268" s="176"/>
      <c r="Z268" s="179"/>
      <c r="AA268" s="54" t="s">
        <v>890</v>
      </c>
      <c r="AB268" s="54" t="s">
        <v>890</v>
      </c>
      <c r="AC268" s="106" t="s">
        <v>293</v>
      </c>
      <c r="AD268" s="93" t="s">
        <v>50</v>
      </c>
      <c r="AE268" s="94"/>
      <c r="AF268" s="112"/>
      <c r="AG268" s="117">
        <f t="shared" si="74"/>
        <v>1</v>
      </c>
      <c r="AH268" s="186"/>
    </row>
    <row r="269" s="7" customFormat="1" ht="142" customHeight="1" spans="1:34">
      <c r="A269" s="171">
        <v>203</v>
      </c>
      <c r="B269" s="37" t="s">
        <v>41</v>
      </c>
      <c r="C269" s="72" t="s">
        <v>902</v>
      </c>
      <c r="D269" s="167" t="s">
        <v>903</v>
      </c>
      <c r="E269" s="40" t="s">
        <v>668</v>
      </c>
      <c r="F269" s="172" t="s">
        <v>904</v>
      </c>
      <c r="G269" s="41">
        <v>1</v>
      </c>
      <c r="H269" s="38" t="s">
        <v>111</v>
      </c>
      <c r="I269" s="38" t="s">
        <v>480</v>
      </c>
      <c r="J269" s="172" t="s">
        <v>51</v>
      </c>
      <c r="K269" s="172" t="s">
        <v>48</v>
      </c>
      <c r="L269" s="172" t="s">
        <v>48</v>
      </c>
      <c r="M269" s="60">
        <v>40</v>
      </c>
      <c r="N269" s="60">
        <v>121</v>
      </c>
      <c r="O269" s="60">
        <v>236</v>
      </c>
      <c r="P269" s="48">
        <v>675</v>
      </c>
      <c r="Q269" s="48">
        <f t="shared" si="72"/>
        <v>7</v>
      </c>
      <c r="R269" s="48">
        <f t="shared" si="73"/>
        <v>7</v>
      </c>
      <c r="S269" s="57">
        <v>7</v>
      </c>
      <c r="T269" s="176">
        <v>7</v>
      </c>
      <c r="U269" s="176"/>
      <c r="V269" s="176"/>
      <c r="W269" s="176"/>
      <c r="X269" s="176"/>
      <c r="Y269" s="176"/>
      <c r="Z269" s="179"/>
      <c r="AA269" s="54" t="s">
        <v>890</v>
      </c>
      <c r="AB269" s="54" t="s">
        <v>890</v>
      </c>
      <c r="AC269" s="106" t="s">
        <v>293</v>
      </c>
      <c r="AD269" s="93" t="s">
        <v>50</v>
      </c>
      <c r="AE269" s="94"/>
      <c r="AF269" s="112"/>
      <c r="AG269" s="117">
        <f t="shared" si="74"/>
        <v>1</v>
      </c>
      <c r="AH269" s="186"/>
    </row>
    <row r="270" s="7" customFormat="1" ht="142" customHeight="1" spans="1:34">
      <c r="A270" s="171">
        <v>204</v>
      </c>
      <c r="B270" s="37" t="s">
        <v>41</v>
      </c>
      <c r="C270" s="72" t="s">
        <v>905</v>
      </c>
      <c r="D270" s="167" t="s">
        <v>906</v>
      </c>
      <c r="E270" s="40" t="s">
        <v>668</v>
      </c>
      <c r="F270" s="172" t="s">
        <v>907</v>
      </c>
      <c r="G270" s="41">
        <v>1</v>
      </c>
      <c r="H270" s="38" t="s">
        <v>101</v>
      </c>
      <c r="I270" s="38" t="s">
        <v>908</v>
      </c>
      <c r="J270" s="172" t="s">
        <v>51</v>
      </c>
      <c r="K270" s="172" t="s">
        <v>48</v>
      </c>
      <c r="L270" s="172" t="s">
        <v>48</v>
      </c>
      <c r="M270" s="60">
        <v>77</v>
      </c>
      <c r="N270" s="60">
        <v>162</v>
      </c>
      <c r="O270" s="60">
        <v>258</v>
      </c>
      <c r="P270" s="48">
        <v>764</v>
      </c>
      <c r="Q270" s="48">
        <f t="shared" si="72"/>
        <v>7</v>
      </c>
      <c r="R270" s="48">
        <f t="shared" si="73"/>
        <v>7</v>
      </c>
      <c r="S270" s="57">
        <v>7</v>
      </c>
      <c r="T270" s="176">
        <v>7</v>
      </c>
      <c r="U270" s="176"/>
      <c r="V270" s="176"/>
      <c r="W270" s="176"/>
      <c r="X270" s="176"/>
      <c r="Y270" s="176"/>
      <c r="Z270" s="179"/>
      <c r="AA270" s="54" t="s">
        <v>890</v>
      </c>
      <c r="AB270" s="54" t="s">
        <v>890</v>
      </c>
      <c r="AC270" s="106" t="s">
        <v>293</v>
      </c>
      <c r="AD270" s="93" t="s">
        <v>50</v>
      </c>
      <c r="AE270" s="94"/>
      <c r="AF270" s="112"/>
      <c r="AG270" s="117">
        <f t="shared" si="74"/>
        <v>1</v>
      </c>
      <c r="AH270" s="186"/>
    </row>
    <row r="271" s="7" customFormat="1" ht="142" customHeight="1" spans="1:34">
      <c r="A271" s="171">
        <v>205</v>
      </c>
      <c r="B271" s="37" t="s">
        <v>41</v>
      </c>
      <c r="C271" s="72" t="s">
        <v>909</v>
      </c>
      <c r="D271" s="167" t="s">
        <v>910</v>
      </c>
      <c r="E271" s="40" t="s">
        <v>668</v>
      </c>
      <c r="F271" s="172" t="s">
        <v>911</v>
      </c>
      <c r="G271" s="41">
        <v>1</v>
      </c>
      <c r="H271" s="38" t="s">
        <v>101</v>
      </c>
      <c r="I271" s="38" t="s">
        <v>912</v>
      </c>
      <c r="J271" s="172" t="s">
        <v>51</v>
      </c>
      <c r="K271" s="172" t="s">
        <v>48</v>
      </c>
      <c r="L271" s="172" t="s">
        <v>48</v>
      </c>
      <c r="M271" s="60">
        <v>65</v>
      </c>
      <c r="N271" s="60">
        <v>123</v>
      </c>
      <c r="O271" s="60">
        <v>388</v>
      </c>
      <c r="P271" s="48">
        <v>1145</v>
      </c>
      <c r="Q271" s="48">
        <f t="shared" si="72"/>
        <v>8</v>
      </c>
      <c r="R271" s="48">
        <f t="shared" si="73"/>
        <v>8</v>
      </c>
      <c r="S271" s="57">
        <v>8</v>
      </c>
      <c r="T271" s="176">
        <v>8</v>
      </c>
      <c r="U271" s="176"/>
      <c r="V271" s="176"/>
      <c r="W271" s="176"/>
      <c r="X271" s="176"/>
      <c r="Y271" s="176"/>
      <c r="Z271" s="179"/>
      <c r="AA271" s="54" t="s">
        <v>890</v>
      </c>
      <c r="AB271" s="54" t="s">
        <v>890</v>
      </c>
      <c r="AC271" s="106" t="s">
        <v>293</v>
      </c>
      <c r="AD271" s="93" t="s">
        <v>50</v>
      </c>
      <c r="AE271" s="94"/>
      <c r="AF271" s="112"/>
      <c r="AG271" s="117">
        <f t="shared" si="74"/>
        <v>1</v>
      </c>
      <c r="AH271" s="186"/>
    </row>
    <row r="272" s="7" customFormat="1" ht="142" customHeight="1" spans="1:34">
      <c r="A272" s="171">
        <v>206</v>
      </c>
      <c r="B272" s="37" t="s">
        <v>41</v>
      </c>
      <c r="C272" s="72" t="s">
        <v>913</v>
      </c>
      <c r="D272" s="167" t="s">
        <v>914</v>
      </c>
      <c r="E272" s="40" t="s">
        <v>668</v>
      </c>
      <c r="F272" s="172" t="s">
        <v>915</v>
      </c>
      <c r="G272" s="41">
        <v>1</v>
      </c>
      <c r="H272" s="38" t="s">
        <v>101</v>
      </c>
      <c r="I272" s="38" t="s">
        <v>916</v>
      </c>
      <c r="J272" s="172" t="s">
        <v>51</v>
      </c>
      <c r="K272" s="172" t="s">
        <v>48</v>
      </c>
      <c r="L272" s="172" t="s">
        <v>48</v>
      </c>
      <c r="M272" s="60">
        <v>79</v>
      </c>
      <c r="N272" s="60">
        <v>146</v>
      </c>
      <c r="O272" s="60">
        <v>295</v>
      </c>
      <c r="P272" s="48">
        <v>879</v>
      </c>
      <c r="Q272" s="48">
        <f t="shared" si="72"/>
        <v>5</v>
      </c>
      <c r="R272" s="48">
        <f t="shared" si="73"/>
        <v>5</v>
      </c>
      <c r="S272" s="57">
        <v>5</v>
      </c>
      <c r="T272" s="176">
        <v>5</v>
      </c>
      <c r="U272" s="176"/>
      <c r="V272" s="176"/>
      <c r="W272" s="176"/>
      <c r="X272" s="176"/>
      <c r="Y272" s="176"/>
      <c r="Z272" s="179"/>
      <c r="AA272" s="54" t="s">
        <v>890</v>
      </c>
      <c r="AB272" s="54" t="s">
        <v>890</v>
      </c>
      <c r="AC272" s="106" t="s">
        <v>293</v>
      </c>
      <c r="AD272" s="93" t="s">
        <v>50</v>
      </c>
      <c r="AE272" s="94"/>
      <c r="AF272" s="112"/>
      <c r="AG272" s="117">
        <f t="shared" si="74"/>
        <v>1</v>
      </c>
      <c r="AH272" s="186"/>
    </row>
    <row r="273" s="7" customFormat="1" ht="142" customHeight="1" spans="1:34">
      <c r="A273" s="171">
        <v>207</v>
      </c>
      <c r="B273" s="37" t="s">
        <v>41</v>
      </c>
      <c r="C273" s="72" t="s">
        <v>917</v>
      </c>
      <c r="D273" s="167" t="s">
        <v>918</v>
      </c>
      <c r="E273" s="40" t="s">
        <v>668</v>
      </c>
      <c r="F273" s="172" t="s">
        <v>919</v>
      </c>
      <c r="G273" s="41">
        <v>1</v>
      </c>
      <c r="H273" s="38" t="s">
        <v>117</v>
      </c>
      <c r="I273" s="38" t="s">
        <v>785</v>
      </c>
      <c r="J273" s="172" t="s">
        <v>51</v>
      </c>
      <c r="K273" s="172" t="s">
        <v>48</v>
      </c>
      <c r="L273" s="172" t="s">
        <v>48</v>
      </c>
      <c r="M273" s="60">
        <v>61</v>
      </c>
      <c r="N273" s="60">
        <v>215</v>
      </c>
      <c r="O273" s="60">
        <v>729</v>
      </c>
      <c r="P273" s="48">
        <v>2040</v>
      </c>
      <c r="Q273" s="48">
        <f t="shared" si="72"/>
        <v>7</v>
      </c>
      <c r="R273" s="48">
        <f t="shared" si="73"/>
        <v>7</v>
      </c>
      <c r="S273" s="57">
        <v>7</v>
      </c>
      <c r="T273" s="176">
        <v>7</v>
      </c>
      <c r="U273" s="176"/>
      <c r="V273" s="176"/>
      <c r="W273" s="176"/>
      <c r="X273" s="176"/>
      <c r="Y273" s="176"/>
      <c r="Z273" s="179"/>
      <c r="AA273" s="54" t="s">
        <v>890</v>
      </c>
      <c r="AB273" s="54" t="s">
        <v>890</v>
      </c>
      <c r="AC273" s="106" t="s">
        <v>293</v>
      </c>
      <c r="AD273" s="93" t="s">
        <v>50</v>
      </c>
      <c r="AE273" s="94"/>
      <c r="AF273" s="112"/>
      <c r="AG273" s="117">
        <f t="shared" si="74"/>
        <v>1</v>
      </c>
      <c r="AH273" s="186"/>
    </row>
    <row r="274" s="7" customFormat="1" ht="142" customHeight="1" spans="1:34">
      <c r="A274" s="171">
        <v>208</v>
      </c>
      <c r="B274" s="37" t="s">
        <v>41</v>
      </c>
      <c r="C274" s="72" t="s">
        <v>920</v>
      </c>
      <c r="D274" s="167" t="s">
        <v>921</v>
      </c>
      <c r="E274" s="40" t="s">
        <v>668</v>
      </c>
      <c r="F274" s="172" t="s">
        <v>922</v>
      </c>
      <c r="G274" s="41">
        <v>1</v>
      </c>
      <c r="H274" s="38" t="s">
        <v>81</v>
      </c>
      <c r="I274" s="38" t="s">
        <v>179</v>
      </c>
      <c r="J274" s="172" t="s">
        <v>51</v>
      </c>
      <c r="K274" s="172" t="s">
        <v>48</v>
      </c>
      <c r="L274" s="172" t="s">
        <v>48</v>
      </c>
      <c r="M274" s="60">
        <v>88</v>
      </c>
      <c r="N274" s="60">
        <v>240</v>
      </c>
      <c r="O274" s="60">
        <v>421</v>
      </c>
      <c r="P274" s="48">
        <v>1021</v>
      </c>
      <c r="Q274" s="48">
        <f t="shared" si="72"/>
        <v>5</v>
      </c>
      <c r="R274" s="48">
        <f t="shared" si="73"/>
        <v>5</v>
      </c>
      <c r="S274" s="57">
        <v>5</v>
      </c>
      <c r="T274" s="176">
        <v>5</v>
      </c>
      <c r="U274" s="176"/>
      <c r="V274" s="176"/>
      <c r="W274" s="176"/>
      <c r="X274" s="176"/>
      <c r="Y274" s="176"/>
      <c r="Z274" s="179"/>
      <c r="AA274" s="54" t="s">
        <v>890</v>
      </c>
      <c r="AB274" s="54" t="s">
        <v>890</v>
      </c>
      <c r="AC274" s="106" t="s">
        <v>293</v>
      </c>
      <c r="AD274" s="93" t="s">
        <v>50</v>
      </c>
      <c r="AE274" s="94"/>
      <c r="AF274" s="112"/>
      <c r="AG274" s="117">
        <f t="shared" si="74"/>
        <v>1</v>
      </c>
      <c r="AH274" s="186"/>
    </row>
    <row r="275" s="7" customFormat="1" ht="142" customHeight="1" spans="1:34">
      <c r="A275" s="171">
        <v>209</v>
      </c>
      <c r="B275" s="37" t="s">
        <v>41</v>
      </c>
      <c r="C275" s="72" t="s">
        <v>923</v>
      </c>
      <c r="D275" s="167" t="s">
        <v>903</v>
      </c>
      <c r="E275" s="40" t="s">
        <v>668</v>
      </c>
      <c r="F275" s="172" t="s">
        <v>924</v>
      </c>
      <c r="G275" s="41">
        <v>1</v>
      </c>
      <c r="H275" s="38" t="s">
        <v>81</v>
      </c>
      <c r="I275" s="38" t="s">
        <v>378</v>
      </c>
      <c r="J275" s="172" t="s">
        <v>51</v>
      </c>
      <c r="K275" s="172" t="s">
        <v>48</v>
      </c>
      <c r="L275" s="172" t="s">
        <v>51</v>
      </c>
      <c r="M275" s="60">
        <v>89</v>
      </c>
      <c r="N275" s="60">
        <v>227</v>
      </c>
      <c r="O275" s="60">
        <v>364</v>
      </c>
      <c r="P275" s="48">
        <v>969</v>
      </c>
      <c r="Q275" s="48">
        <f t="shared" si="72"/>
        <v>5</v>
      </c>
      <c r="R275" s="48">
        <f t="shared" si="73"/>
        <v>5</v>
      </c>
      <c r="S275" s="57"/>
      <c r="T275" s="176"/>
      <c r="U275" s="176"/>
      <c r="V275" s="176"/>
      <c r="W275" s="128">
        <v>5</v>
      </c>
      <c r="X275" s="176">
        <v>5</v>
      </c>
      <c r="Y275" s="176"/>
      <c r="Z275" s="179"/>
      <c r="AA275" s="54" t="s">
        <v>890</v>
      </c>
      <c r="AB275" s="54" t="s">
        <v>890</v>
      </c>
      <c r="AC275" s="106" t="s">
        <v>293</v>
      </c>
      <c r="AD275" s="93" t="s">
        <v>50</v>
      </c>
      <c r="AE275" s="94"/>
      <c r="AF275" s="112"/>
      <c r="AG275" s="117">
        <f t="shared" si="74"/>
        <v>1</v>
      </c>
      <c r="AH275" s="186"/>
    </row>
    <row r="276" s="7" customFormat="1" ht="142" customHeight="1" spans="1:34">
      <c r="A276" s="171">
        <v>210</v>
      </c>
      <c r="B276" s="37" t="s">
        <v>41</v>
      </c>
      <c r="C276" s="72" t="s">
        <v>925</v>
      </c>
      <c r="D276" s="167" t="s">
        <v>926</v>
      </c>
      <c r="E276" s="40" t="s">
        <v>668</v>
      </c>
      <c r="F276" s="172" t="s">
        <v>927</v>
      </c>
      <c r="G276" s="41">
        <v>1</v>
      </c>
      <c r="H276" s="38" t="s">
        <v>96</v>
      </c>
      <c r="I276" s="38" t="s">
        <v>284</v>
      </c>
      <c r="J276" s="172" t="s">
        <v>51</v>
      </c>
      <c r="K276" s="172" t="s">
        <v>51</v>
      </c>
      <c r="L276" s="172" t="s">
        <v>48</v>
      </c>
      <c r="M276" s="60">
        <v>65</v>
      </c>
      <c r="N276" s="60">
        <v>138</v>
      </c>
      <c r="O276" s="60">
        <v>1186</v>
      </c>
      <c r="P276" s="48">
        <v>3416</v>
      </c>
      <c r="Q276" s="48">
        <f t="shared" si="72"/>
        <v>9</v>
      </c>
      <c r="R276" s="48">
        <f t="shared" si="73"/>
        <v>9</v>
      </c>
      <c r="S276" s="57">
        <v>9</v>
      </c>
      <c r="T276" s="176">
        <v>9</v>
      </c>
      <c r="U276" s="176"/>
      <c r="V276" s="176"/>
      <c r="W276" s="176"/>
      <c r="X276" s="176"/>
      <c r="Y276" s="176"/>
      <c r="Z276" s="179"/>
      <c r="AA276" s="54" t="s">
        <v>890</v>
      </c>
      <c r="AB276" s="54" t="s">
        <v>890</v>
      </c>
      <c r="AC276" s="106" t="s">
        <v>293</v>
      </c>
      <c r="AD276" s="93" t="s">
        <v>50</v>
      </c>
      <c r="AE276" s="94"/>
      <c r="AF276" s="112"/>
      <c r="AG276" s="117">
        <f t="shared" si="74"/>
        <v>1</v>
      </c>
      <c r="AH276" s="186"/>
    </row>
    <row r="277" s="7" customFormat="1" ht="142" customHeight="1" spans="1:34">
      <c r="A277" s="171">
        <v>211</v>
      </c>
      <c r="B277" s="37" t="s">
        <v>41</v>
      </c>
      <c r="C277" s="72" t="s">
        <v>928</v>
      </c>
      <c r="D277" s="167" t="s">
        <v>929</v>
      </c>
      <c r="E277" s="40" t="s">
        <v>668</v>
      </c>
      <c r="F277" s="172" t="s">
        <v>930</v>
      </c>
      <c r="G277" s="41">
        <v>1</v>
      </c>
      <c r="H277" s="38" t="s">
        <v>122</v>
      </c>
      <c r="I277" s="38" t="s">
        <v>484</v>
      </c>
      <c r="J277" s="172" t="s">
        <v>48</v>
      </c>
      <c r="K277" s="172" t="s">
        <v>48</v>
      </c>
      <c r="L277" s="172" t="s">
        <v>48</v>
      </c>
      <c r="M277" s="60">
        <v>40</v>
      </c>
      <c r="N277" s="60">
        <v>123</v>
      </c>
      <c r="O277" s="60">
        <v>617</v>
      </c>
      <c r="P277" s="48">
        <v>2221</v>
      </c>
      <c r="Q277" s="48">
        <f t="shared" si="72"/>
        <v>7</v>
      </c>
      <c r="R277" s="48">
        <f t="shared" si="73"/>
        <v>7</v>
      </c>
      <c r="S277" s="57">
        <v>7</v>
      </c>
      <c r="T277" s="176">
        <v>7</v>
      </c>
      <c r="U277" s="176"/>
      <c r="V277" s="176"/>
      <c r="W277" s="176"/>
      <c r="X277" s="176"/>
      <c r="Y277" s="176"/>
      <c r="Z277" s="179"/>
      <c r="AA277" s="54" t="s">
        <v>890</v>
      </c>
      <c r="AB277" s="54" t="s">
        <v>890</v>
      </c>
      <c r="AC277" s="106" t="s">
        <v>293</v>
      </c>
      <c r="AD277" s="93" t="s">
        <v>50</v>
      </c>
      <c r="AE277" s="94"/>
      <c r="AF277" s="112"/>
      <c r="AG277" s="117">
        <f t="shared" si="74"/>
        <v>1</v>
      </c>
      <c r="AH277" s="186"/>
    </row>
    <row r="278" s="7" customFormat="1" ht="142" customHeight="1" spans="1:34">
      <c r="A278" s="171">
        <v>212</v>
      </c>
      <c r="B278" s="37" t="s">
        <v>41</v>
      </c>
      <c r="C278" s="72" t="s">
        <v>931</v>
      </c>
      <c r="D278" s="167" t="s">
        <v>899</v>
      </c>
      <c r="E278" s="40" t="s">
        <v>668</v>
      </c>
      <c r="F278" s="172" t="s">
        <v>932</v>
      </c>
      <c r="G278" s="41">
        <v>1</v>
      </c>
      <c r="H278" s="38" t="s">
        <v>122</v>
      </c>
      <c r="I278" s="38" t="s">
        <v>933</v>
      </c>
      <c r="J278" s="172" t="s">
        <v>48</v>
      </c>
      <c r="K278" s="172" t="s">
        <v>48</v>
      </c>
      <c r="L278" s="172" t="s">
        <v>48</v>
      </c>
      <c r="M278" s="60">
        <v>35</v>
      </c>
      <c r="N278" s="60">
        <v>78</v>
      </c>
      <c r="O278" s="60">
        <v>495</v>
      </c>
      <c r="P278" s="48">
        <v>1721</v>
      </c>
      <c r="Q278" s="48">
        <f t="shared" si="72"/>
        <v>5</v>
      </c>
      <c r="R278" s="48">
        <f t="shared" si="73"/>
        <v>5</v>
      </c>
      <c r="S278" s="57">
        <v>5</v>
      </c>
      <c r="T278" s="176">
        <v>5</v>
      </c>
      <c r="U278" s="176"/>
      <c r="V278" s="176"/>
      <c r="W278" s="176"/>
      <c r="X278" s="176"/>
      <c r="Y278" s="176"/>
      <c r="Z278" s="179"/>
      <c r="AA278" s="54" t="s">
        <v>890</v>
      </c>
      <c r="AB278" s="54" t="s">
        <v>890</v>
      </c>
      <c r="AC278" s="106" t="s">
        <v>293</v>
      </c>
      <c r="AD278" s="93" t="s">
        <v>50</v>
      </c>
      <c r="AE278" s="94"/>
      <c r="AF278" s="112"/>
      <c r="AG278" s="117">
        <f t="shared" si="74"/>
        <v>1</v>
      </c>
      <c r="AH278" s="186"/>
    </row>
    <row r="279" s="7" customFormat="1" ht="142" customHeight="1" spans="1:34">
      <c r="A279" s="171">
        <v>213</v>
      </c>
      <c r="B279" s="37" t="s">
        <v>41</v>
      </c>
      <c r="C279" s="72" t="s">
        <v>934</v>
      </c>
      <c r="D279" s="167" t="s">
        <v>935</v>
      </c>
      <c r="E279" s="40" t="s">
        <v>668</v>
      </c>
      <c r="F279" s="172" t="s">
        <v>936</v>
      </c>
      <c r="G279" s="41">
        <v>1</v>
      </c>
      <c r="H279" s="38" t="s">
        <v>127</v>
      </c>
      <c r="I279" s="38" t="s">
        <v>937</v>
      </c>
      <c r="J279" s="172" t="s">
        <v>48</v>
      </c>
      <c r="K279" s="172" t="s">
        <v>48</v>
      </c>
      <c r="L279" s="172" t="s">
        <v>48</v>
      </c>
      <c r="M279" s="60">
        <v>35</v>
      </c>
      <c r="N279" s="60">
        <v>78</v>
      </c>
      <c r="O279" s="60">
        <v>489</v>
      </c>
      <c r="P279" s="48">
        <v>1789</v>
      </c>
      <c r="Q279" s="48">
        <f t="shared" si="72"/>
        <v>5</v>
      </c>
      <c r="R279" s="48">
        <f t="shared" si="73"/>
        <v>5</v>
      </c>
      <c r="S279" s="57">
        <v>5</v>
      </c>
      <c r="T279" s="176">
        <v>5</v>
      </c>
      <c r="U279" s="176"/>
      <c r="V279" s="176"/>
      <c r="W279" s="176"/>
      <c r="X279" s="176"/>
      <c r="Y279" s="176"/>
      <c r="Z279" s="179"/>
      <c r="AA279" s="54" t="s">
        <v>890</v>
      </c>
      <c r="AB279" s="54" t="s">
        <v>890</v>
      </c>
      <c r="AC279" s="106" t="s">
        <v>293</v>
      </c>
      <c r="AD279" s="93" t="s">
        <v>50</v>
      </c>
      <c r="AE279" s="94"/>
      <c r="AF279" s="112"/>
      <c r="AG279" s="117">
        <f t="shared" si="74"/>
        <v>1</v>
      </c>
      <c r="AH279" s="186"/>
    </row>
    <row r="280" s="7" customFormat="1" ht="142" customHeight="1" spans="1:34">
      <c r="A280" s="171">
        <v>214</v>
      </c>
      <c r="B280" s="37" t="s">
        <v>41</v>
      </c>
      <c r="C280" s="40" t="s">
        <v>938</v>
      </c>
      <c r="D280" s="173" t="s">
        <v>939</v>
      </c>
      <c r="E280" s="40" t="s">
        <v>668</v>
      </c>
      <c r="F280" s="41" t="s">
        <v>940</v>
      </c>
      <c r="G280" s="41">
        <v>1</v>
      </c>
      <c r="H280" s="41" t="s">
        <v>81</v>
      </c>
      <c r="I280" s="41" t="s">
        <v>378</v>
      </c>
      <c r="J280" s="172" t="s">
        <v>51</v>
      </c>
      <c r="K280" s="172" t="s">
        <v>48</v>
      </c>
      <c r="L280" s="172" t="s">
        <v>51</v>
      </c>
      <c r="M280" s="60">
        <v>28</v>
      </c>
      <c r="N280" s="60">
        <v>59</v>
      </c>
      <c r="O280" s="60">
        <v>50</v>
      </c>
      <c r="P280" s="48">
        <v>128</v>
      </c>
      <c r="Q280" s="48">
        <f t="shared" si="72"/>
        <v>35</v>
      </c>
      <c r="R280" s="48">
        <f t="shared" si="73"/>
        <v>35</v>
      </c>
      <c r="S280" s="57"/>
      <c r="T280" s="176"/>
      <c r="U280" s="176"/>
      <c r="V280" s="176"/>
      <c r="W280" s="176"/>
      <c r="X280" s="176"/>
      <c r="Y280" s="176">
        <v>35</v>
      </c>
      <c r="Z280" s="179">
        <v>35</v>
      </c>
      <c r="AA280" s="41" t="s">
        <v>81</v>
      </c>
      <c r="AB280" s="54" t="s">
        <v>941</v>
      </c>
      <c r="AC280" s="106" t="s">
        <v>293</v>
      </c>
      <c r="AD280" s="97" t="s">
        <v>50</v>
      </c>
      <c r="AE280" s="93"/>
      <c r="AF280" s="112"/>
      <c r="AG280" s="117">
        <f t="shared" si="74"/>
        <v>1</v>
      </c>
      <c r="AH280" s="187" t="s">
        <v>476</v>
      </c>
    </row>
    <row r="281" s="7" customFormat="1" ht="142" customHeight="1" spans="1:34">
      <c r="A281" s="171">
        <v>215</v>
      </c>
      <c r="B281" s="37" t="s">
        <v>41</v>
      </c>
      <c r="C281" s="40" t="s">
        <v>942</v>
      </c>
      <c r="D281" s="43" t="s">
        <v>943</v>
      </c>
      <c r="E281" s="40" t="s">
        <v>668</v>
      </c>
      <c r="F281" s="41" t="s">
        <v>944</v>
      </c>
      <c r="G281" s="41">
        <v>1</v>
      </c>
      <c r="H281" s="41" t="s">
        <v>96</v>
      </c>
      <c r="I281" s="41" t="s">
        <v>442</v>
      </c>
      <c r="J281" s="172" t="s">
        <v>51</v>
      </c>
      <c r="K281" s="172" t="s">
        <v>51</v>
      </c>
      <c r="L281" s="172" t="s">
        <v>51</v>
      </c>
      <c r="M281" s="60">
        <v>103</v>
      </c>
      <c r="N281" s="60">
        <v>209</v>
      </c>
      <c r="O281" s="60">
        <v>159</v>
      </c>
      <c r="P281" s="48">
        <v>526</v>
      </c>
      <c r="Q281" s="48">
        <f t="shared" si="72"/>
        <v>50</v>
      </c>
      <c r="R281" s="48">
        <f t="shared" si="73"/>
        <v>50</v>
      </c>
      <c r="S281" s="57"/>
      <c r="T281" s="176"/>
      <c r="U281" s="176"/>
      <c r="V281" s="176"/>
      <c r="W281" s="176"/>
      <c r="X281" s="176"/>
      <c r="Y281" s="176">
        <v>50</v>
      </c>
      <c r="Z281" s="179">
        <v>50</v>
      </c>
      <c r="AA281" s="44" t="s">
        <v>96</v>
      </c>
      <c r="AB281" s="54" t="s">
        <v>941</v>
      </c>
      <c r="AC281" s="106" t="s">
        <v>293</v>
      </c>
      <c r="AD281" s="97" t="s">
        <v>50</v>
      </c>
      <c r="AE281" s="94"/>
      <c r="AF281" s="110"/>
      <c r="AG281" s="117">
        <f t="shared" si="74"/>
        <v>1</v>
      </c>
      <c r="AH281" s="187" t="s">
        <v>457</v>
      </c>
    </row>
    <row r="282" s="7" customFormat="1" ht="142" customHeight="1" spans="1:34">
      <c r="A282" s="171">
        <v>216</v>
      </c>
      <c r="B282" s="37" t="s">
        <v>41</v>
      </c>
      <c r="C282" s="40" t="s">
        <v>945</v>
      </c>
      <c r="D282" s="41" t="s">
        <v>946</v>
      </c>
      <c r="E282" s="40" t="s">
        <v>668</v>
      </c>
      <c r="F282" s="41" t="s">
        <v>947</v>
      </c>
      <c r="G282" s="41">
        <v>1</v>
      </c>
      <c r="H282" s="41" t="s">
        <v>106</v>
      </c>
      <c r="I282" s="41" t="s">
        <v>948</v>
      </c>
      <c r="J282" s="172" t="s">
        <v>48</v>
      </c>
      <c r="K282" s="172" t="s">
        <v>48</v>
      </c>
      <c r="L282" s="172" t="s">
        <v>48</v>
      </c>
      <c r="M282" s="60">
        <v>34</v>
      </c>
      <c r="N282" s="60">
        <v>85</v>
      </c>
      <c r="O282" s="60">
        <v>400</v>
      </c>
      <c r="P282" s="48">
        <v>1115</v>
      </c>
      <c r="Q282" s="48">
        <f t="shared" si="72"/>
        <v>60</v>
      </c>
      <c r="R282" s="48">
        <f t="shared" si="73"/>
        <v>60</v>
      </c>
      <c r="S282" s="57"/>
      <c r="T282" s="176"/>
      <c r="U282" s="176"/>
      <c r="V282" s="176"/>
      <c r="W282" s="176"/>
      <c r="X282" s="176"/>
      <c r="Y282" s="176">
        <v>60</v>
      </c>
      <c r="Z282" s="179">
        <v>60</v>
      </c>
      <c r="AA282" s="44" t="s">
        <v>106</v>
      </c>
      <c r="AB282" s="54" t="s">
        <v>941</v>
      </c>
      <c r="AC282" s="106" t="s">
        <v>293</v>
      </c>
      <c r="AD282" s="97" t="s">
        <v>50</v>
      </c>
      <c r="AE282" s="96"/>
      <c r="AF282" s="112"/>
      <c r="AG282" s="117">
        <f t="shared" si="74"/>
        <v>1</v>
      </c>
      <c r="AH282" s="186"/>
    </row>
    <row r="283" s="7" customFormat="1" ht="142" customHeight="1" spans="1:34">
      <c r="A283" s="171">
        <v>217</v>
      </c>
      <c r="B283" s="171" t="s">
        <v>949</v>
      </c>
      <c r="C283" s="41" t="s">
        <v>950</v>
      </c>
      <c r="D283" s="41" t="s">
        <v>951</v>
      </c>
      <c r="E283" s="40" t="s">
        <v>668</v>
      </c>
      <c r="F283" s="41" t="s">
        <v>947</v>
      </c>
      <c r="G283" s="41">
        <v>1</v>
      </c>
      <c r="H283" s="41" t="s">
        <v>66</v>
      </c>
      <c r="I283" s="41" t="s">
        <v>952</v>
      </c>
      <c r="J283" s="172" t="s">
        <v>48</v>
      </c>
      <c r="K283" s="172" t="s">
        <v>48</v>
      </c>
      <c r="L283" s="172" t="s">
        <v>48</v>
      </c>
      <c r="M283" s="60">
        <v>34</v>
      </c>
      <c r="N283" s="60">
        <v>85</v>
      </c>
      <c r="O283" s="60">
        <v>400</v>
      </c>
      <c r="P283" s="48">
        <v>1115</v>
      </c>
      <c r="Q283" s="48">
        <f t="shared" si="72"/>
        <v>270</v>
      </c>
      <c r="R283" s="48">
        <f t="shared" si="73"/>
        <v>261.9</v>
      </c>
      <c r="S283" s="57">
        <v>270</v>
      </c>
      <c r="T283" s="176">
        <v>261.9</v>
      </c>
      <c r="U283" s="176"/>
      <c r="V283" s="176"/>
      <c r="W283" s="176"/>
      <c r="X283" s="176"/>
      <c r="Y283" s="176"/>
      <c r="Z283" s="179"/>
      <c r="AA283" s="44" t="s">
        <v>66</v>
      </c>
      <c r="AB283" s="54" t="s">
        <v>953</v>
      </c>
      <c r="AC283" s="106" t="s">
        <v>293</v>
      </c>
      <c r="AD283" s="94"/>
      <c r="AE283" s="180" t="s">
        <v>50</v>
      </c>
      <c r="AF283" s="112"/>
      <c r="AG283" s="117">
        <f t="shared" si="74"/>
        <v>0.97</v>
      </c>
      <c r="AH283" s="186"/>
    </row>
    <row r="284" s="5" customFormat="1" ht="41" customHeight="1" spans="1:34">
      <c r="A284" s="32" t="s">
        <v>954</v>
      </c>
      <c r="B284" s="32"/>
      <c r="C284" s="33"/>
      <c r="D284" s="34"/>
      <c r="E284" s="34"/>
      <c r="F284" s="35"/>
      <c r="G284" s="36">
        <f>SUM(G285:G285)</f>
        <v>0</v>
      </c>
      <c r="H284" s="34"/>
      <c r="I284" s="34"/>
      <c r="J284" s="35"/>
      <c r="K284" s="35"/>
      <c r="L284" s="35"/>
      <c r="M284" s="35"/>
      <c r="N284" s="35"/>
      <c r="O284" s="35"/>
      <c r="P284" s="33"/>
      <c r="Q284" s="33">
        <f>SUM(Q285:Q285)</f>
        <v>0</v>
      </c>
      <c r="R284" s="33">
        <f>SUM(R285:R285)</f>
        <v>0</v>
      </c>
      <c r="S284" s="33">
        <f>SUM(S285:S285)</f>
        <v>0</v>
      </c>
      <c r="T284" s="33">
        <f>SUM(T285:T285)</f>
        <v>0</v>
      </c>
      <c r="U284" s="33">
        <f t="shared" ref="U284:Z284" si="75">SUM(U285:U285)</f>
        <v>0</v>
      </c>
      <c r="V284" s="33">
        <f t="shared" si="75"/>
        <v>0</v>
      </c>
      <c r="W284" s="33">
        <f t="shared" si="75"/>
        <v>0</v>
      </c>
      <c r="X284" s="70">
        <f t="shared" si="75"/>
        <v>0</v>
      </c>
      <c r="Y284" s="70">
        <f t="shared" si="75"/>
        <v>0</v>
      </c>
      <c r="Z284" s="101">
        <f t="shared" si="75"/>
        <v>0</v>
      </c>
      <c r="AA284" s="104"/>
      <c r="AB284" s="104"/>
      <c r="AC284" s="104"/>
      <c r="AD284" s="105"/>
      <c r="AE284" s="105"/>
      <c r="AF284" s="104"/>
      <c r="AG284" s="104"/>
      <c r="AH284" s="104"/>
    </row>
    <row r="285" s="1" customFormat="1" customHeight="1" spans="1:34">
      <c r="A285" s="37"/>
      <c r="B285" s="37"/>
      <c r="C285" s="57"/>
      <c r="D285" s="43"/>
      <c r="E285" s="41"/>
      <c r="F285" s="44"/>
      <c r="G285" s="41"/>
      <c r="H285" s="145"/>
      <c r="I285" s="44"/>
      <c r="J285" s="48"/>
      <c r="K285" s="48"/>
      <c r="L285" s="48"/>
      <c r="M285" s="48"/>
      <c r="N285" s="48"/>
      <c r="O285" s="48"/>
      <c r="P285" s="48"/>
      <c r="Q285" s="48">
        <f t="shared" ref="Q285:Q289" si="76">S285+U285+W285+Y285</f>
        <v>0</v>
      </c>
      <c r="R285" s="48">
        <f>T285+V285+X285+Z285</f>
        <v>0</v>
      </c>
      <c r="S285" s="57"/>
      <c r="T285" s="57"/>
      <c r="U285" s="57"/>
      <c r="V285" s="57"/>
      <c r="W285" s="57"/>
      <c r="X285" s="57"/>
      <c r="Y285" s="57"/>
      <c r="Z285" s="181"/>
      <c r="AA285" s="108"/>
      <c r="AB285" s="182"/>
      <c r="AC285" s="183"/>
      <c r="AD285" s="110"/>
      <c r="AE285" s="111"/>
      <c r="AF285" s="112"/>
      <c r="AG285" s="118"/>
      <c r="AH285" s="112"/>
    </row>
    <row r="286" s="5" customFormat="1" ht="41" customHeight="1" spans="1:34">
      <c r="A286" s="32" t="s">
        <v>955</v>
      </c>
      <c r="B286" s="32"/>
      <c r="C286" s="33"/>
      <c r="D286" s="34"/>
      <c r="E286" s="34"/>
      <c r="F286" s="35"/>
      <c r="G286" s="36">
        <f>SUM(G287:G301)</f>
        <v>15</v>
      </c>
      <c r="H286" s="34"/>
      <c r="I286" s="34"/>
      <c r="J286" s="35"/>
      <c r="K286" s="35"/>
      <c r="L286" s="35"/>
      <c r="M286" s="35"/>
      <c r="N286" s="35"/>
      <c r="O286" s="35"/>
      <c r="P286" s="33"/>
      <c r="Q286" s="33">
        <f>SUM(Q287:Q301)</f>
        <v>882</v>
      </c>
      <c r="R286" s="33">
        <f>SUM(R287:R301)</f>
        <v>882</v>
      </c>
      <c r="S286" s="33">
        <f>SUM(S287:S301)</f>
        <v>360</v>
      </c>
      <c r="T286" s="33">
        <f>SUM(T287:T301)</f>
        <v>360</v>
      </c>
      <c r="U286" s="33">
        <f t="shared" ref="U286:Z286" si="77">SUM(U287:U301)</f>
        <v>0</v>
      </c>
      <c r="V286" s="33">
        <f t="shared" si="77"/>
        <v>0</v>
      </c>
      <c r="W286" s="33">
        <f t="shared" si="77"/>
        <v>83.1</v>
      </c>
      <c r="X286" s="70">
        <f t="shared" si="77"/>
        <v>83.1</v>
      </c>
      <c r="Y286" s="33">
        <f t="shared" si="77"/>
        <v>438.9</v>
      </c>
      <c r="Z286" s="184">
        <f t="shared" si="77"/>
        <v>438.9</v>
      </c>
      <c r="AA286" s="104"/>
      <c r="AB286" s="104"/>
      <c r="AC286" s="104"/>
      <c r="AD286" s="105"/>
      <c r="AE286" s="105"/>
      <c r="AF286" s="104"/>
      <c r="AG286" s="104"/>
      <c r="AH286" s="104"/>
    </row>
    <row r="287" s="1" customFormat="1" ht="138" customHeight="1" spans="1:34">
      <c r="A287" s="37">
        <v>218</v>
      </c>
      <c r="B287" s="37" t="s">
        <v>41</v>
      </c>
      <c r="C287" s="44" t="s">
        <v>956</v>
      </c>
      <c r="D287" s="47" t="s">
        <v>957</v>
      </c>
      <c r="E287" s="37" t="s">
        <v>207</v>
      </c>
      <c r="F287" s="44" t="s">
        <v>958</v>
      </c>
      <c r="G287" s="41">
        <v>1</v>
      </c>
      <c r="H287" s="41" t="s">
        <v>56</v>
      </c>
      <c r="I287" s="44" t="s">
        <v>508</v>
      </c>
      <c r="J287" s="42" t="s">
        <v>48</v>
      </c>
      <c r="K287" s="42" t="s">
        <v>48</v>
      </c>
      <c r="L287" s="42" t="s">
        <v>48</v>
      </c>
      <c r="M287" s="42">
        <v>311</v>
      </c>
      <c r="N287" s="42">
        <v>812</v>
      </c>
      <c r="O287" s="42">
        <v>496</v>
      </c>
      <c r="P287" s="42">
        <v>985</v>
      </c>
      <c r="Q287" s="48">
        <f t="shared" si="76"/>
        <v>135</v>
      </c>
      <c r="R287" s="48">
        <f t="shared" ref="R287:R301" si="78">T287+V287+X287+Z287</f>
        <v>135</v>
      </c>
      <c r="S287" s="44">
        <v>135</v>
      </c>
      <c r="T287" s="51">
        <v>135</v>
      </c>
      <c r="U287" s="44"/>
      <c r="V287" s="48"/>
      <c r="W287" s="48"/>
      <c r="X287" s="48"/>
      <c r="Y287" s="48"/>
      <c r="Z287" s="154"/>
      <c r="AA287" s="41" t="s">
        <v>56</v>
      </c>
      <c r="AB287" s="41" t="s">
        <v>959</v>
      </c>
      <c r="AC287" s="106" t="s">
        <v>293</v>
      </c>
      <c r="AD287" s="94" t="s">
        <v>50</v>
      </c>
      <c r="AE287" s="110"/>
      <c r="AF287" s="112"/>
      <c r="AG287" s="117">
        <f t="shared" ref="AG287:AG301" si="79">R287/Q287</f>
        <v>1</v>
      </c>
      <c r="AH287" s="112"/>
    </row>
    <row r="288" s="1" customFormat="1" ht="138" customHeight="1" spans="1:34">
      <c r="A288" s="37">
        <v>219</v>
      </c>
      <c r="B288" s="37" t="s">
        <v>41</v>
      </c>
      <c r="C288" s="44" t="s">
        <v>960</v>
      </c>
      <c r="D288" s="47" t="s">
        <v>961</v>
      </c>
      <c r="E288" s="37" t="s">
        <v>207</v>
      </c>
      <c r="F288" s="44" t="s">
        <v>962</v>
      </c>
      <c r="G288" s="41">
        <v>1</v>
      </c>
      <c r="H288" s="41" t="s">
        <v>56</v>
      </c>
      <c r="I288" s="44" t="s">
        <v>963</v>
      </c>
      <c r="J288" s="42" t="s">
        <v>51</v>
      </c>
      <c r="K288" s="42" t="s">
        <v>48</v>
      </c>
      <c r="L288" s="42" t="s">
        <v>48</v>
      </c>
      <c r="M288" s="42">
        <v>185</v>
      </c>
      <c r="N288" s="42">
        <v>369</v>
      </c>
      <c r="O288" s="42">
        <v>405</v>
      </c>
      <c r="P288" s="42">
        <v>1236</v>
      </c>
      <c r="Q288" s="48">
        <f t="shared" si="76"/>
        <v>200</v>
      </c>
      <c r="R288" s="48">
        <f t="shared" si="78"/>
        <v>200</v>
      </c>
      <c r="S288" s="44">
        <v>200</v>
      </c>
      <c r="T288" s="51">
        <v>200</v>
      </c>
      <c r="U288" s="44"/>
      <c r="V288" s="48"/>
      <c r="W288" s="48"/>
      <c r="X288" s="48"/>
      <c r="Y288" s="48"/>
      <c r="Z288" s="154"/>
      <c r="AA288" s="41" t="s">
        <v>56</v>
      </c>
      <c r="AB288" s="41" t="s">
        <v>959</v>
      </c>
      <c r="AC288" s="106" t="s">
        <v>293</v>
      </c>
      <c r="AD288" s="94" t="s">
        <v>50</v>
      </c>
      <c r="AE288" s="110"/>
      <c r="AF288" s="112"/>
      <c r="AG288" s="117">
        <f t="shared" si="79"/>
        <v>1</v>
      </c>
      <c r="AH288" s="112"/>
    </row>
    <row r="289" s="1" customFormat="1" ht="138" customHeight="1" spans="1:34">
      <c r="A289" s="37">
        <v>220</v>
      </c>
      <c r="B289" s="37" t="s">
        <v>41</v>
      </c>
      <c r="C289" s="44" t="s">
        <v>964</v>
      </c>
      <c r="D289" s="47" t="s">
        <v>965</v>
      </c>
      <c r="E289" s="37" t="s">
        <v>207</v>
      </c>
      <c r="F289" s="44" t="s">
        <v>966</v>
      </c>
      <c r="G289" s="41">
        <v>1</v>
      </c>
      <c r="H289" s="41" t="s">
        <v>56</v>
      </c>
      <c r="I289" s="44" t="s">
        <v>967</v>
      </c>
      <c r="J289" s="42" t="s">
        <v>51</v>
      </c>
      <c r="K289" s="42" t="s">
        <v>48</v>
      </c>
      <c r="L289" s="42" t="s">
        <v>48</v>
      </c>
      <c r="M289" s="42">
        <v>155</v>
      </c>
      <c r="N289" s="42">
        <v>312</v>
      </c>
      <c r="O289" s="42">
        <v>561</v>
      </c>
      <c r="P289" s="42">
        <v>1786</v>
      </c>
      <c r="Q289" s="48">
        <f t="shared" si="76"/>
        <v>25</v>
      </c>
      <c r="R289" s="48">
        <f t="shared" si="78"/>
        <v>25</v>
      </c>
      <c r="S289" s="44">
        <v>25</v>
      </c>
      <c r="T289" s="44">
        <v>25</v>
      </c>
      <c r="U289" s="44"/>
      <c r="V289" s="48"/>
      <c r="W289" s="48"/>
      <c r="X289" s="48"/>
      <c r="Y289" s="48"/>
      <c r="Z289" s="154"/>
      <c r="AA289" s="41" t="s">
        <v>56</v>
      </c>
      <c r="AB289" s="41" t="s">
        <v>959</v>
      </c>
      <c r="AC289" s="106" t="s">
        <v>293</v>
      </c>
      <c r="AD289" s="93" t="s">
        <v>50</v>
      </c>
      <c r="AE289" s="110"/>
      <c r="AF289" s="112"/>
      <c r="AG289" s="117">
        <f t="shared" si="79"/>
        <v>1</v>
      </c>
      <c r="AH289" s="112"/>
    </row>
    <row r="290" s="1" customFormat="1" ht="138" customHeight="1" spans="1:34">
      <c r="A290" s="37">
        <v>221</v>
      </c>
      <c r="B290" s="37" t="s">
        <v>41</v>
      </c>
      <c r="C290" s="122" t="s">
        <v>968</v>
      </c>
      <c r="D290" s="45" t="s">
        <v>969</v>
      </c>
      <c r="E290" s="40" t="s">
        <v>228</v>
      </c>
      <c r="F290" s="46" t="s">
        <v>970</v>
      </c>
      <c r="G290" s="41">
        <v>1</v>
      </c>
      <c r="H290" s="46" t="s">
        <v>61</v>
      </c>
      <c r="I290" s="46" t="s">
        <v>517</v>
      </c>
      <c r="J290" s="42" t="s">
        <v>51</v>
      </c>
      <c r="K290" s="42" t="s">
        <v>48</v>
      </c>
      <c r="L290" s="42" t="s">
        <v>48</v>
      </c>
      <c r="M290" s="42">
        <v>185</v>
      </c>
      <c r="N290" s="42">
        <v>369</v>
      </c>
      <c r="O290" s="42">
        <v>405</v>
      </c>
      <c r="P290" s="42">
        <v>1236</v>
      </c>
      <c r="Q290" s="48">
        <f t="shared" ref="Q290:Q301" si="80">S290+U290+W290+Y290</f>
        <v>78</v>
      </c>
      <c r="R290" s="48">
        <f t="shared" si="78"/>
        <v>78</v>
      </c>
      <c r="S290" s="44"/>
      <c r="T290" s="44"/>
      <c r="U290" s="44"/>
      <c r="V290" s="48"/>
      <c r="W290" s="48"/>
      <c r="X290" s="48"/>
      <c r="Y290" s="125">
        <v>78</v>
      </c>
      <c r="Z290" s="154">
        <v>78</v>
      </c>
      <c r="AA290" s="46" t="s">
        <v>61</v>
      </c>
      <c r="AB290" s="41" t="s">
        <v>959</v>
      </c>
      <c r="AC290" s="106" t="s">
        <v>293</v>
      </c>
      <c r="AD290" s="97" t="s">
        <v>50</v>
      </c>
      <c r="AE290" s="94"/>
      <c r="AF290" s="93"/>
      <c r="AG290" s="117">
        <f t="shared" si="79"/>
        <v>1</v>
      </c>
      <c r="AH290" s="158" t="s">
        <v>476</v>
      </c>
    </row>
    <row r="291" s="1" customFormat="1" ht="138" customHeight="1" spans="1:34">
      <c r="A291" s="37">
        <v>222</v>
      </c>
      <c r="B291" s="37" t="s">
        <v>41</v>
      </c>
      <c r="C291" s="174" t="s">
        <v>971</v>
      </c>
      <c r="D291" s="52" t="s">
        <v>972</v>
      </c>
      <c r="E291" s="40" t="s">
        <v>228</v>
      </c>
      <c r="F291" s="37" t="s">
        <v>973</v>
      </c>
      <c r="G291" s="41">
        <v>1</v>
      </c>
      <c r="H291" s="46" t="s">
        <v>61</v>
      </c>
      <c r="I291" s="37" t="s">
        <v>889</v>
      </c>
      <c r="J291" s="42" t="s">
        <v>51</v>
      </c>
      <c r="K291" s="42" t="s">
        <v>48</v>
      </c>
      <c r="L291" s="42" t="s">
        <v>48</v>
      </c>
      <c r="M291" s="42">
        <v>155</v>
      </c>
      <c r="N291" s="42">
        <v>312</v>
      </c>
      <c r="O291" s="42">
        <v>561</v>
      </c>
      <c r="P291" s="42">
        <v>1786</v>
      </c>
      <c r="Q291" s="48">
        <f t="shared" si="80"/>
        <v>65</v>
      </c>
      <c r="R291" s="48">
        <f t="shared" si="78"/>
        <v>65</v>
      </c>
      <c r="S291" s="44"/>
      <c r="T291" s="44"/>
      <c r="U291" s="44"/>
      <c r="V291" s="48"/>
      <c r="W291" s="48"/>
      <c r="X291" s="48"/>
      <c r="Y291" s="125">
        <v>65</v>
      </c>
      <c r="Z291" s="154">
        <v>65</v>
      </c>
      <c r="AA291" s="46" t="s">
        <v>61</v>
      </c>
      <c r="AB291" s="41" t="s">
        <v>959</v>
      </c>
      <c r="AC291" s="106" t="s">
        <v>293</v>
      </c>
      <c r="AD291" s="97" t="s">
        <v>50</v>
      </c>
      <c r="AE291" s="94"/>
      <c r="AF291" s="110"/>
      <c r="AG291" s="117">
        <f t="shared" si="79"/>
        <v>1</v>
      </c>
      <c r="AH291" s="158" t="s">
        <v>476</v>
      </c>
    </row>
    <row r="292" s="1" customFormat="1" ht="138" customHeight="1" spans="1:34">
      <c r="A292" s="37">
        <v>223</v>
      </c>
      <c r="B292" s="37" t="s">
        <v>41</v>
      </c>
      <c r="C292" s="72" t="s">
        <v>974</v>
      </c>
      <c r="D292" s="123" t="s">
        <v>975</v>
      </c>
      <c r="E292" s="40" t="s">
        <v>228</v>
      </c>
      <c r="F292" s="44" t="s">
        <v>976</v>
      </c>
      <c r="G292" s="41">
        <v>1</v>
      </c>
      <c r="H292" s="44" t="s">
        <v>71</v>
      </c>
      <c r="I292" s="44" t="s">
        <v>977</v>
      </c>
      <c r="J292" s="42" t="s">
        <v>51</v>
      </c>
      <c r="K292" s="42" t="s">
        <v>48</v>
      </c>
      <c r="L292" s="42" t="s">
        <v>48</v>
      </c>
      <c r="M292" s="42">
        <v>36</v>
      </c>
      <c r="N292" s="42">
        <v>144</v>
      </c>
      <c r="O292" s="42">
        <v>137</v>
      </c>
      <c r="P292" s="42">
        <v>272</v>
      </c>
      <c r="Q292" s="48">
        <f t="shared" si="80"/>
        <v>25</v>
      </c>
      <c r="R292" s="48">
        <f t="shared" si="78"/>
        <v>25</v>
      </c>
      <c r="S292" s="44"/>
      <c r="T292" s="44"/>
      <c r="U292" s="44"/>
      <c r="V292" s="48"/>
      <c r="W292" s="48"/>
      <c r="X292" s="48"/>
      <c r="Y292" s="72">
        <v>25</v>
      </c>
      <c r="Z292" s="154">
        <v>25</v>
      </c>
      <c r="AA292" s="41" t="s">
        <v>71</v>
      </c>
      <c r="AB292" s="41" t="s">
        <v>959</v>
      </c>
      <c r="AC292" s="106" t="s">
        <v>293</v>
      </c>
      <c r="AD292" s="93" t="s">
        <v>50</v>
      </c>
      <c r="AE292" s="94"/>
      <c r="AF292" s="112"/>
      <c r="AG292" s="117">
        <f t="shared" si="79"/>
        <v>1</v>
      </c>
      <c r="AH292" s="112"/>
    </row>
    <row r="293" s="1" customFormat="1" ht="138" customHeight="1" spans="1:34">
      <c r="A293" s="37">
        <v>224</v>
      </c>
      <c r="B293" s="37" t="s">
        <v>41</v>
      </c>
      <c r="C293" s="40" t="s">
        <v>978</v>
      </c>
      <c r="D293" s="43" t="s">
        <v>979</v>
      </c>
      <c r="E293" s="40" t="s">
        <v>228</v>
      </c>
      <c r="F293" s="41" t="s">
        <v>980</v>
      </c>
      <c r="G293" s="41">
        <v>1</v>
      </c>
      <c r="H293" s="41" t="s">
        <v>76</v>
      </c>
      <c r="I293" s="41" t="s">
        <v>981</v>
      </c>
      <c r="J293" s="42" t="s">
        <v>51</v>
      </c>
      <c r="K293" s="42" t="s">
        <v>48</v>
      </c>
      <c r="L293" s="42" t="s">
        <v>48</v>
      </c>
      <c r="M293" s="42">
        <v>85</v>
      </c>
      <c r="N293" s="42">
        <v>174</v>
      </c>
      <c r="O293" s="42">
        <v>215</v>
      </c>
      <c r="P293" s="42">
        <v>372</v>
      </c>
      <c r="Q293" s="48">
        <f t="shared" si="80"/>
        <v>10</v>
      </c>
      <c r="R293" s="48">
        <f t="shared" si="78"/>
        <v>10</v>
      </c>
      <c r="S293" s="44"/>
      <c r="T293" s="44"/>
      <c r="U293" s="44"/>
      <c r="V293" s="48"/>
      <c r="W293" s="48"/>
      <c r="X293" s="48"/>
      <c r="Y293" s="40">
        <v>10</v>
      </c>
      <c r="Z293" s="154">
        <v>10</v>
      </c>
      <c r="AA293" s="41" t="s">
        <v>76</v>
      </c>
      <c r="AB293" s="41" t="s">
        <v>959</v>
      </c>
      <c r="AC293" s="106" t="s">
        <v>293</v>
      </c>
      <c r="AD293" s="97" t="s">
        <v>50</v>
      </c>
      <c r="AE293" s="94"/>
      <c r="AF293" s="112"/>
      <c r="AG293" s="117">
        <f t="shared" si="79"/>
        <v>1</v>
      </c>
      <c r="AH293" s="158" t="s">
        <v>476</v>
      </c>
    </row>
    <row r="294" s="1" customFormat="1" ht="138" customHeight="1" spans="1:34">
      <c r="A294" s="37">
        <v>225</v>
      </c>
      <c r="B294" s="37" t="s">
        <v>41</v>
      </c>
      <c r="C294" s="40" t="s">
        <v>982</v>
      </c>
      <c r="D294" s="43" t="s">
        <v>983</v>
      </c>
      <c r="E294" s="40" t="s">
        <v>228</v>
      </c>
      <c r="F294" s="41" t="s">
        <v>984</v>
      </c>
      <c r="G294" s="41">
        <v>1</v>
      </c>
      <c r="H294" s="41" t="s">
        <v>76</v>
      </c>
      <c r="I294" s="41" t="s">
        <v>985</v>
      </c>
      <c r="J294" s="42" t="s">
        <v>51</v>
      </c>
      <c r="K294" s="42" t="s">
        <v>48</v>
      </c>
      <c r="L294" s="42" t="s">
        <v>48</v>
      </c>
      <c r="M294" s="42">
        <v>48</v>
      </c>
      <c r="N294" s="42">
        <v>150</v>
      </c>
      <c r="O294" s="42">
        <v>70</v>
      </c>
      <c r="P294" s="42">
        <v>282</v>
      </c>
      <c r="Q294" s="48">
        <f t="shared" si="80"/>
        <v>33</v>
      </c>
      <c r="R294" s="48">
        <f t="shared" si="78"/>
        <v>33</v>
      </c>
      <c r="S294" s="44"/>
      <c r="T294" s="44"/>
      <c r="U294" s="44"/>
      <c r="V294" s="48"/>
      <c r="W294" s="48"/>
      <c r="X294" s="48"/>
      <c r="Y294" s="40">
        <v>33</v>
      </c>
      <c r="Z294" s="154">
        <v>33</v>
      </c>
      <c r="AA294" s="41" t="s">
        <v>76</v>
      </c>
      <c r="AB294" s="41" t="s">
        <v>959</v>
      </c>
      <c r="AC294" s="106" t="s">
        <v>293</v>
      </c>
      <c r="AD294" s="97" t="s">
        <v>50</v>
      </c>
      <c r="AE294" s="94"/>
      <c r="AF294" s="112"/>
      <c r="AG294" s="117">
        <f t="shared" si="79"/>
        <v>1</v>
      </c>
      <c r="AH294" s="158" t="s">
        <v>476</v>
      </c>
    </row>
    <row r="295" s="1" customFormat="1" ht="138" customHeight="1" spans="1:34">
      <c r="A295" s="37">
        <v>226</v>
      </c>
      <c r="B295" s="37" t="s">
        <v>41</v>
      </c>
      <c r="C295" s="40" t="s">
        <v>986</v>
      </c>
      <c r="D295" s="43" t="s">
        <v>987</v>
      </c>
      <c r="E295" s="40" t="s">
        <v>228</v>
      </c>
      <c r="F295" s="41" t="s">
        <v>988</v>
      </c>
      <c r="G295" s="41">
        <v>1</v>
      </c>
      <c r="H295" s="41" t="s">
        <v>91</v>
      </c>
      <c r="I295" s="41" t="s">
        <v>989</v>
      </c>
      <c r="J295" s="42" t="s">
        <v>51</v>
      </c>
      <c r="K295" s="42" t="s">
        <v>48</v>
      </c>
      <c r="L295" s="42" t="s">
        <v>48</v>
      </c>
      <c r="M295" s="42">
        <v>20</v>
      </c>
      <c r="N295" s="42">
        <v>46</v>
      </c>
      <c r="O295" s="42">
        <v>160</v>
      </c>
      <c r="P295" s="42">
        <v>345</v>
      </c>
      <c r="Q295" s="48">
        <f t="shared" si="80"/>
        <v>34</v>
      </c>
      <c r="R295" s="48">
        <f t="shared" si="78"/>
        <v>34</v>
      </c>
      <c r="S295" s="44"/>
      <c r="T295" s="44"/>
      <c r="U295" s="44"/>
      <c r="V295" s="48"/>
      <c r="W295" s="48"/>
      <c r="X295" s="48"/>
      <c r="Y295" s="128">
        <v>34</v>
      </c>
      <c r="Z295" s="154">
        <v>34</v>
      </c>
      <c r="AA295" s="48" t="s">
        <v>91</v>
      </c>
      <c r="AB295" s="41" t="s">
        <v>959</v>
      </c>
      <c r="AC295" s="106" t="s">
        <v>293</v>
      </c>
      <c r="AD295" s="97" t="s">
        <v>50</v>
      </c>
      <c r="AE295" s="94"/>
      <c r="AF295" s="110"/>
      <c r="AG295" s="117">
        <f t="shared" si="79"/>
        <v>1</v>
      </c>
      <c r="AH295" s="158" t="s">
        <v>476</v>
      </c>
    </row>
    <row r="296" s="1" customFormat="1" ht="138" customHeight="1" spans="1:34">
      <c r="A296" s="37">
        <v>227</v>
      </c>
      <c r="B296" s="37" t="s">
        <v>41</v>
      </c>
      <c r="C296" s="40" t="s">
        <v>990</v>
      </c>
      <c r="D296" s="47" t="s">
        <v>991</v>
      </c>
      <c r="E296" s="40" t="s">
        <v>228</v>
      </c>
      <c r="F296" s="44" t="s">
        <v>992</v>
      </c>
      <c r="G296" s="41">
        <v>1</v>
      </c>
      <c r="H296" s="41" t="s">
        <v>101</v>
      </c>
      <c r="I296" s="41" t="s">
        <v>993</v>
      </c>
      <c r="J296" s="42" t="s">
        <v>51</v>
      </c>
      <c r="K296" s="42" t="s">
        <v>48</v>
      </c>
      <c r="L296" s="42" t="s">
        <v>48</v>
      </c>
      <c r="M296" s="42">
        <v>116</v>
      </c>
      <c r="N296" s="42">
        <v>345</v>
      </c>
      <c r="O296" s="42">
        <v>710</v>
      </c>
      <c r="P296" s="42">
        <v>2482</v>
      </c>
      <c r="Q296" s="48">
        <f t="shared" si="80"/>
        <v>48</v>
      </c>
      <c r="R296" s="48">
        <f t="shared" si="78"/>
        <v>48</v>
      </c>
      <c r="S296" s="44"/>
      <c r="T296" s="44"/>
      <c r="U296" s="44"/>
      <c r="V296" s="48"/>
      <c r="W296" s="48"/>
      <c r="X296" s="48"/>
      <c r="Y296" s="128">
        <v>48</v>
      </c>
      <c r="Z296" s="154">
        <v>48</v>
      </c>
      <c r="AA296" s="41" t="s">
        <v>101</v>
      </c>
      <c r="AB296" s="41" t="s">
        <v>959</v>
      </c>
      <c r="AC296" s="106" t="s">
        <v>293</v>
      </c>
      <c r="AD296" s="110" t="s">
        <v>50</v>
      </c>
      <c r="AE296" s="94"/>
      <c r="AF296" s="112"/>
      <c r="AG296" s="117">
        <f t="shared" si="79"/>
        <v>1</v>
      </c>
      <c r="AH296" s="158" t="s">
        <v>476</v>
      </c>
    </row>
    <row r="297" s="1" customFormat="1" ht="138" customHeight="1" spans="1:34">
      <c r="A297" s="37">
        <v>228</v>
      </c>
      <c r="B297" s="37" t="s">
        <v>41</v>
      </c>
      <c r="C297" s="72" t="s">
        <v>994</v>
      </c>
      <c r="D297" s="173" t="s">
        <v>995</v>
      </c>
      <c r="E297" s="40" t="s">
        <v>228</v>
      </c>
      <c r="F297" s="41" t="s">
        <v>996</v>
      </c>
      <c r="G297" s="41">
        <v>1</v>
      </c>
      <c r="H297" s="41" t="s">
        <v>111</v>
      </c>
      <c r="I297" s="41" t="s">
        <v>753</v>
      </c>
      <c r="J297" s="42" t="s">
        <v>51</v>
      </c>
      <c r="K297" s="42" t="s">
        <v>48</v>
      </c>
      <c r="L297" s="42" t="s">
        <v>48</v>
      </c>
      <c r="M297" s="42">
        <v>121</v>
      </c>
      <c r="N297" s="42">
        <v>335</v>
      </c>
      <c r="O297" s="42">
        <v>755</v>
      </c>
      <c r="P297" s="42">
        <v>2300</v>
      </c>
      <c r="Q297" s="48">
        <f t="shared" si="80"/>
        <v>55</v>
      </c>
      <c r="R297" s="48">
        <f t="shared" si="78"/>
        <v>55</v>
      </c>
      <c r="S297" s="44"/>
      <c r="T297" s="44"/>
      <c r="U297" s="44"/>
      <c r="V297" s="48"/>
      <c r="W297" s="48"/>
      <c r="X297" s="48"/>
      <c r="Y297" s="128">
        <v>55</v>
      </c>
      <c r="Z297" s="154">
        <v>55</v>
      </c>
      <c r="AA297" s="41" t="s">
        <v>111</v>
      </c>
      <c r="AB297" s="41" t="s">
        <v>959</v>
      </c>
      <c r="AC297" s="106" t="s">
        <v>293</v>
      </c>
      <c r="AD297" s="97" t="s">
        <v>50</v>
      </c>
      <c r="AE297" s="94"/>
      <c r="AF297" s="112"/>
      <c r="AG297" s="117">
        <f t="shared" si="79"/>
        <v>1</v>
      </c>
      <c r="AH297" s="158" t="s">
        <v>997</v>
      </c>
    </row>
    <row r="298" s="1" customFormat="1" ht="138" customHeight="1" spans="1:34">
      <c r="A298" s="37">
        <v>229</v>
      </c>
      <c r="B298" s="37" t="s">
        <v>41</v>
      </c>
      <c r="C298" s="72" t="s">
        <v>998</v>
      </c>
      <c r="D298" s="123" t="s">
        <v>999</v>
      </c>
      <c r="E298" s="40" t="s">
        <v>228</v>
      </c>
      <c r="F298" s="44" t="s">
        <v>1000</v>
      </c>
      <c r="G298" s="41">
        <v>1</v>
      </c>
      <c r="H298" s="41" t="s">
        <v>111</v>
      </c>
      <c r="I298" s="44" t="s">
        <v>1001</v>
      </c>
      <c r="J298" s="42" t="s">
        <v>51</v>
      </c>
      <c r="K298" s="42" t="s">
        <v>48</v>
      </c>
      <c r="L298" s="42" t="s">
        <v>48</v>
      </c>
      <c r="M298" s="42">
        <v>44</v>
      </c>
      <c r="N298" s="42">
        <v>119</v>
      </c>
      <c r="O298" s="42">
        <v>486</v>
      </c>
      <c r="P298" s="42">
        <v>1372</v>
      </c>
      <c r="Q298" s="48">
        <f t="shared" si="80"/>
        <v>25</v>
      </c>
      <c r="R298" s="48">
        <f t="shared" si="78"/>
        <v>25</v>
      </c>
      <c r="S298" s="44"/>
      <c r="T298" s="44"/>
      <c r="U298" s="44"/>
      <c r="V298" s="48"/>
      <c r="W298" s="48"/>
      <c r="X298" s="48"/>
      <c r="Y298" s="72">
        <v>25</v>
      </c>
      <c r="Z298" s="154">
        <v>25</v>
      </c>
      <c r="AA298" s="41" t="s">
        <v>111</v>
      </c>
      <c r="AB298" s="41" t="s">
        <v>959</v>
      </c>
      <c r="AC298" s="106" t="s">
        <v>293</v>
      </c>
      <c r="AD298" s="97" t="s">
        <v>50</v>
      </c>
      <c r="AE298" s="94"/>
      <c r="AF298" s="112"/>
      <c r="AG298" s="117">
        <f t="shared" si="79"/>
        <v>1</v>
      </c>
      <c r="AH298" s="158" t="s">
        <v>997</v>
      </c>
    </row>
    <row r="299" s="1" customFormat="1" ht="167" customHeight="1" spans="1:34">
      <c r="A299" s="37">
        <v>230</v>
      </c>
      <c r="B299" s="37" t="s">
        <v>41</v>
      </c>
      <c r="C299" s="40" t="s">
        <v>1002</v>
      </c>
      <c r="D299" s="173" t="s">
        <v>1003</v>
      </c>
      <c r="E299" s="40" t="s">
        <v>228</v>
      </c>
      <c r="F299" s="41" t="s">
        <v>1004</v>
      </c>
      <c r="G299" s="41">
        <v>1</v>
      </c>
      <c r="H299" s="41" t="s">
        <v>111</v>
      </c>
      <c r="I299" s="41" t="s">
        <v>1005</v>
      </c>
      <c r="J299" s="42" t="s">
        <v>51</v>
      </c>
      <c r="K299" s="42" t="s">
        <v>48</v>
      </c>
      <c r="L299" s="42" t="s">
        <v>48</v>
      </c>
      <c r="M299" s="42">
        <v>64</v>
      </c>
      <c r="N299" s="42">
        <v>199</v>
      </c>
      <c r="O299" s="42">
        <v>455</v>
      </c>
      <c r="P299" s="42">
        <v>1369</v>
      </c>
      <c r="Q299" s="48">
        <f t="shared" si="80"/>
        <v>55</v>
      </c>
      <c r="R299" s="48">
        <f t="shared" si="78"/>
        <v>55</v>
      </c>
      <c r="S299" s="44"/>
      <c r="T299" s="44"/>
      <c r="U299" s="44"/>
      <c r="V299" s="48"/>
      <c r="W299" s="48"/>
      <c r="X299" s="48"/>
      <c r="Y299" s="128">
        <v>55</v>
      </c>
      <c r="Z299" s="154">
        <v>55</v>
      </c>
      <c r="AA299" s="41" t="s">
        <v>111</v>
      </c>
      <c r="AB299" s="41" t="s">
        <v>959</v>
      </c>
      <c r="AC299" s="106" t="s">
        <v>293</v>
      </c>
      <c r="AD299" s="97" t="s">
        <v>50</v>
      </c>
      <c r="AE299" s="94"/>
      <c r="AF299" s="112"/>
      <c r="AG299" s="117">
        <f t="shared" si="79"/>
        <v>1</v>
      </c>
      <c r="AH299" s="158" t="s">
        <v>997</v>
      </c>
    </row>
    <row r="300" s="1" customFormat="1" ht="138" customHeight="1" spans="1:34">
      <c r="A300" s="37">
        <v>231</v>
      </c>
      <c r="B300" s="37" t="s">
        <v>41</v>
      </c>
      <c r="C300" s="40" t="s">
        <v>1006</v>
      </c>
      <c r="D300" s="43" t="s">
        <v>1007</v>
      </c>
      <c r="E300" s="40" t="s">
        <v>228</v>
      </c>
      <c r="F300" s="41" t="s">
        <v>1008</v>
      </c>
      <c r="G300" s="41">
        <v>1</v>
      </c>
      <c r="H300" s="41" t="s">
        <v>111</v>
      </c>
      <c r="I300" s="41" t="s">
        <v>1009</v>
      </c>
      <c r="J300" s="42" t="s">
        <v>51</v>
      </c>
      <c r="K300" s="42" t="s">
        <v>48</v>
      </c>
      <c r="L300" s="42" t="s">
        <v>48</v>
      </c>
      <c r="M300" s="42">
        <v>89</v>
      </c>
      <c r="N300" s="42">
        <v>285</v>
      </c>
      <c r="O300" s="42">
        <v>486</v>
      </c>
      <c r="P300" s="42">
        <v>1369</v>
      </c>
      <c r="Q300" s="48">
        <f t="shared" si="80"/>
        <v>38</v>
      </c>
      <c r="R300" s="48">
        <f t="shared" si="78"/>
        <v>38</v>
      </c>
      <c r="S300" s="44"/>
      <c r="T300" s="44"/>
      <c r="U300" s="44"/>
      <c r="V300" s="48"/>
      <c r="W300" s="128">
        <v>38</v>
      </c>
      <c r="X300" s="48">
        <v>38</v>
      </c>
      <c r="Y300" s="128"/>
      <c r="Z300" s="154"/>
      <c r="AA300" s="41" t="s">
        <v>111</v>
      </c>
      <c r="AB300" s="41" t="s">
        <v>959</v>
      </c>
      <c r="AC300" s="106" t="s">
        <v>293</v>
      </c>
      <c r="AD300" s="93" t="s">
        <v>50</v>
      </c>
      <c r="AE300" s="94"/>
      <c r="AF300" s="112"/>
      <c r="AG300" s="117">
        <f t="shared" si="79"/>
        <v>1</v>
      </c>
      <c r="AH300" s="112"/>
    </row>
    <row r="301" s="1" customFormat="1" ht="170" customHeight="1" spans="1:34">
      <c r="A301" s="37">
        <v>232</v>
      </c>
      <c r="B301" s="37" t="s">
        <v>41</v>
      </c>
      <c r="C301" s="40" t="s">
        <v>1010</v>
      </c>
      <c r="D301" s="43" t="s">
        <v>1011</v>
      </c>
      <c r="E301" s="40" t="s">
        <v>228</v>
      </c>
      <c r="F301" s="41" t="s">
        <v>1012</v>
      </c>
      <c r="G301" s="41">
        <v>1</v>
      </c>
      <c r="H301" s="41" t="s">
        <v>117</v>
      </c>
      <c r="I301" s="41" t="s">
        <v>1013</v>
      </c>
      <c r="J301" s="42" t="s">
        <v>51</v>
      </c>
      <c r="K301" s="42" t="s">
        <v>48</v>
      </c>
      <c r="L301" s="42" t="s">
        <v>48</v>
      </c>
      <c r="M301" s="42">
        <v>75</v>
      </c>
      <c r="N301" s="42">
        <v>219</v>
      </c>
      <c r="O301" s="42">
        <v>495</v>
      </c>
      <c r="P301" s="42">
        <v>1489</v>
      </c>
      <c r="Q301" s="48">
        <f t="shared" si="80"/>
        <v>56</v>
      </c>
      <c r="R301" s="48">
        <f t="shared" si="78"/>
        <v>56</v>
      </c>
      <c r="S301" s="44"/>
      <c r="T301" s="44"/>
      <c r="U301" s="44"/>
      <c r="V301" s="48"/>
      <c r="W301" s="128">
        <v>45.1</v>
      </c>
      <c r="X301" s="48">
        <v>45.1</v>
      </c>
      <c r="Y301" s="128">
        <v>10.9</v>
      </c>
      <c r="Z301" s="154">
        <v>10.9</v>
      </c>
      <c r="AA301" s="41" t="s">
        <v>117</v>
      </c>
      <c r="AB301" s="41" t="s">
        <v>959</v>
      </c>
      <c r="AC301" s="106" t="s">
        <v>293</v>
      </c>
      <c r="AD301" s="93" t="s">
        <v>50</v>
      </c>
      <c r="AE301" s="93"/>
      <c r="AF301" s="110"/>
      <c r="AG301" s="117">
        <f t="shared" si="79"/>
        <v>1</v>
      </c>
      <c r="AH301" s="112"/>
    </row>
    <row r="302" s="5" customFormat="1" ht="57" customHeight="1" spans="1:34">
      <c r="A302" s="32" t="s">
        <v>1014</v>
      </c>
      <c r="B302" s="32"/>
      <c r="C302" s="33"/>
      <c r="D302" s="34"/>
      <c r="E302" s="34"/>
      <c r="F302" s="35"/>
      <c r="G302" s="36">
        <f>SUM(G303:G303)</f>
        <v>0</v>
      </c>
      <c r="H302" s="34"/>
      <c r="I302" s="34"/>
      <c r="J302" s="35"/>
      <c r="K302" s="35"/>
      <c r="L302" s="35"/>
      <c r="M302" s="35">
        <f t="shared" ref="M302:Z302" si="81">SUM(M303:M303)</f>
        <v>0</v>
      </c>
      <c r="N302" s="35">
        <f t="shared" si="81"/>
        <v>0</v>
      </c>
      <c r="O302" s="35">
        <f t="shared" si="81"/>
        <v>0</v>
      </c>
      <c r="P302" s="33">
        <f t="shared" si="81"/>
        <v>0</v>
      </c>
      <c r="Q302" s="33">
        <f t="shared" si="81"/>
        <v>0</v>
      </c>
      <c r="R302" s="33">
        <f t="shared" si="81"/>
        <v>0</v>
      </c>
      <c r="S302" s="33">
        <f t="shared" si="81"/>
        <v>0</v>
      </c>
      <c r="T302" s="33">
        <f t="shared" si="81"/>
        <v>0</v>
      </c>
      <c r="U302" s="33">
        <f>SUM(U303:U303)</f>
        <v>0</v>
      </c>
      <c r="V302" s="33">
        <f>SUM(V303:V303)</f>
        <v>0</v>
      </c>
      <c r="W302" s="33">
        <f>SUM(W303:W303)</f>
        <v>0</v>
      </c>
      <c r="X302" s="70">
        <f>SUM(X303:X303)</f>
        <v>0</v>
      </c>
      <c r="Y302" s="70">
        <f>SUM(Y303:Y303)</f>
        <v>0</v>
      </c>
      <c r="Z302" s="101">
        <f>SUM(Z303:Z303)</f>
        <v>0</v>
      </c>
      <c r="AA302" s="104"/>
      <c r="AB302" s="104"/>
      <c r="AC302" s="104"/>
      <c r="AD302" s="105"/>
      <c r="AE302" s="105"/>
      <c r="AF302" s="104"/>
      <c r="AG302" s="104"/>
      <c r="AH302" s="104"/>
    </row>
    <row r="303" s="1" customFormat="1" customHeight="1" spans="1:34">
      <c r="A303" s="37"/>
      <c r="B303" s="37"/>
      <c r="C303" s="44"/>
      <c r="D303" s="47"/>
      <c r="E303" s="41"/>
      <c r="F303" s="54"/>
      <c r="G303" s="41"/>
      <c r="H303" s="145"/>
      <c r="I303" s="44"/>
      <c r="J303" s="48"/>
      <c r="K303" s="48"/>
      <c r="L303" s="48"/>
      <c r="M303" s="48"/>
      <c r="N303" s="48"/>
      <c r="O303" s="48"/>
      <c r="P303" s="48"/>
      <c r="Q303" s="48">
        <f>S303+U303+W303+Y303</f>
        <v>0</v>
      </c>
      <c r="R303" s="48">
        <f>T303+V303+X303+Z303</f>
        <v>0</v>
      </c>
      <c r="S303" s="48"/>
      <c r="T303" s="48"/>
      <c r="U303" s="48"/>
      <c r="V303" s="57"/>
      <c r="W303" s="57"/>
      <c r="X303" s="57"/>
      <c r="Y303" s="57"/>
      <c r="Z303" s="181"/>
      <c r="AA303" s="140"/>
      <c r="AB303" s="140"/>
      <c r="AC303" s="183"/>
      <c r="AD303" s="110"/>
      <c r="AE303" s="111"/>
      <c r="AF303" s="112"/>
      <c r="AG303" s="118"/>
      <c r="AH303" s="112"/>
    </row>
    <row r="304" s="5" customFormat="1" ht="57" customHeight="1" spans="1:34">
      <c r="A304" s="32" t="s">
        <v>1015</v>
      </c>
      <c r="B304" s="32"/>
      <c r="C304" s="33"/>
      <c r="D304" s="34"/>
      <c r="E304" s="34"/>
      <c r="F304" s="35"/>
      <c r="G304" s="36"/>
      <c r="H304" s="34"/>
      <c r="I304" s="34"/>
      <c r="J304" s="35"/>
      <c r="K304" s="35"/>
      <c r="L304" s="35"/>
      <c r="M304" s="35"/>
      <c r="N304" s="35"/>
      <c r="O304" s="35"/>
      <c r="P304" s="33"/>
      <c r="Q304" s="33"/>
      <c r="R304" s="33"/>
      <c r="S304" s="33"/>
      <c r="T304" s="33"/>
      <c r="U304" s="33"/>
      <c r="V304" s="33"/>
      <c r="W304" s="33"/>
      <c r="X304" s="70"/>
      <c r="Y304" s="70"/>
      <c r="Z304" s="101"/>
      <c r="AA304" s="104"/>
      <c r="AB304" s="104"/>
      <c r="AC304" s="104"/>
      <c r="AD304" s="105"/>
      <c r="AE304" s="105"/>
      <c r="AF304" s="104"/>
      <c r="AG304" s="104"/>
      <c r="AH304" s="104"/>
    </row>
    <row r="305" s="4" customFormat="1" ht="30" customHeight="1" spans="1:34">
      <c r="A305" s="27" t="s">
        <v>1016</v>
      </c>
      <c r="B305" s="27"/>
      <c r="C305" s="28"/>
      <c r="D305" s="29"/>
      <c r="E305" s="29"/>
      <c r="F305" s="30"/>
      <c r="G305" s="31">
        <f>G306+G307+G309+G311</f>
        <v>18</v>
      </c>
      <c r="H305" s="29"/>
      <c r="I305" s="29"/>
      <c r="J305" s="30"/>
      <c r="K305" s="30"/>
      <c r="L305" s="30"/>
      <c r="M305" s="30"/>
      <c r="N305" s="30"/>
      <c r="O305" s="30"/>
      <c r="P305" s="31"/>
      <c r="Q305" s="68">
        <f>Q306+Q307+Q309+Q311</f>
        <v>1442.61</v>
      </c>
      <c r="R305" s="68">
        <f>R306+R307+R309+R311</f>
        <v>1394.49</v>
      </c>
      <c r="S305" s="31">
        <f>S306+S307+S309+S311</f>
        <v>998.4</v>
      </c>
      <c r="T305" s="31">
        <f>T306+T307+T309+T311</f>
        <v>950.28</v>
      </c>
      <c r="U305" s="31">
        <f t="shared" ref="U305:Z305" si="82">U306+U307+U309+U311</f>
        <v>0</v>
      </c>
      <c r="V305" s="31">
        <f t="shared" si="82"/>
        <v>0</v>
      </c>
      <c r="W305" s="31">
        <f t="shared" si="82"/>
        <v>44</v>
      </c>
      <c r="X305" s="69">
        <f t="shared" si="82"/>
        <v>44</v>
      </c>
      <c r="Y305" s="69">
        <f t="shared" si="82"/>
        <v>400.21</v>
      </c>
      <c r="Z305" s="130">
        <f t="shared" si="82"/>
        <v>400.21</v>
      </c>
      <c r="AA305" s="88"/>
      <c r="AB305" s="88"/>
      <c r="AC305" s="88"/>
      <c r="AD305" s="89"/>
      <c r="AE305" s="89"/>
      <c r="AF305" s="88"/>
      <c r="AG305" s="88"/>
      <c r="AH305" s="88"/>
    </row>
    <row r="306" s="5" customFormat="1" ht="41" customHeight="1" spans="1:34">
      <c r="A306" s="32" t="s">
        <v>1017</v>
      </c>
      <c r="B306" s="32"/>
      <c r="C306" s="33"/>
      <c r="D306" s="34"/>
      <c r="E306" s="34"/>
      <c r="F306" s="35"/>
      <c r="G306" s="36"/>
      <c r="H306" s="34"/>
      <c r="I306" s="34"/>
      <c r="J306" s="35"/>
      <c r="K306" s="35"/>
      <c r="L306" s="35"/>
      <c r="M306" s="35"/>
      <c r="N306" s="35"/>
      <c r="O306" s="35"/>
      <c r="P306" s="33"/>
      <c r="Q306" s="33"/>
      <c r="R306" s="33"/>
      <c r="S306" s="33"/>
      <c r="T306" s="33"/>
      <c r="U306" s="33"/>
      <c r="V306" s="33"/>
      <c r="W306" s="33"/>
      <c r="X306" s="70"/>
      <c r="Y306" s="70"/>
      <c r="Z306" s="101"/>
      <c r="AA306" s="104"/>
      <c r="AB306" s="104"/>
      <c r="AC306" s="104"/>
      <c r="AD306" s="105"/>
      <c r="AE306" s="105"/>
      <c r="AF306" s="104"/>
      <c r="AG306" s="104"/>
      <c r="AH306" s="104"/>
    </row>
    <row r="307" s="5" customFormat="1" ht="41" customHeight="1" spans="1:34">
      <c r="A307" s="32" t="s">
        <v>1018</v>
      </c>
      <c r="B307" s="32"/>
      <c r="C307" s="33"/>
      <c r="D307" s="34"/>
      <c r="E307" s="34"/>
      <c r="F307" s="35"/>
      <c r="G307" s="36">
        <f>SUM(G308:G308)</f>
        <v>0</v>
      </c>
      <c r="H307" s="34"/>
      <c r="I307" s="34"/>
      <c r="J307" s="35"/>
      <c r="K307" s="35"/>
      <c r="L307" s="35"/>
      <c r="M307" s="35"/>
      <c r="N307" s="35"/>
      <c r="O307" s="35"/>
      <c r="P307" s="33"/>
      <c r="Q307" s="33">
        <f>SUM(Q308:Q308)</f>
        <v>0</v>
      </c>
      <c r="R307" s="33">
        <f>SUM(R308:R308)</f>
        <v>0</v>
      </c>
      <c r="S307" s="33">
        <f>SUM(S308:S308)</f>
        <v>0</v>
      </c>
      <c r="T307" s="33">
        <f>SUM(T308:T308)</f>
        <v>0</v>
      </c>
      <c r="U307" s="33">
        <f t="shared" ref="U307:Z307" si="83">SUM(U308:U308)</f>
        <v>0</v>
      </c>
      <c r="V307" s="33">
        <f t="shared" si="83"/>
        <v>0</v>
      </c>
      <c r="W307" s="33">
        <f t="shared" si="83"/>
        <v>0</v>
      </c>
      <c r="X307" s="70">
        <f t="shared" si="83"/>
        <v>0</v>
      </c>
      <c r="Y307" s="70">
        <f t="shared" si="83"/>
        <v>0</v>
      </c>
      <c r="Z307" s="101">
        <f t="shared" si="83"/>
        <v>0</v>
      </c>
      <c r="AA307" s="104"/>
      <c r="AB307" s="104"/>
      <c r="AC307" s="104"/>
      <c r="AD307" s="105"/>
      <c r="AE307" s="105"/>
      <c r="AF307" s="104"/>
      <c r="AG307" s="104"/>
      <c r="AH307" s="104"/>
    </row>
    <row r="308" s="1" customFormat="1" customHeight="1" spans="1:34">
      <c r="A308" s="37"/>
      <c r="B308" s="37"/>
      <c r="C308" s="37"/>
      <c r="D308" s="124"/>
      <c r="E308" s="41"/>
      <c r="F308" s="37"/>
      <c r="G308" s="41"/>
      <c r="H308" s="37"/>
      <c r="I308" s="37"/>
      <c r="J308" s="48"/>
      <c r="K308" s="48"/>
      <c r="L308" s="48"/>
      <c r="M308" s="48"/>
      <c r="N308" s="48"/>
      <c r="O308" s="48"/>
      <c r="P308" s="48"/>
      <c r="Q308" s="48">
        <f>S308+U308+W308+Y308</f>
        <v>0</v>
      </c>
      <c r="R308" s="48">
        <f>T308+V308+X308+Z308</f>
        <v>0</v>
      </c>
      <c r="S308" s="48"/>
      <c r="T308" s="48"/>
      <c r="U308" s="48"/>
      <c r="V308" s="48"/>
      <c r="W308" s="48"/>
      <c r="X308" s="48"/>
      <c r="Y308" s="48"/>
      <c r="Z308" s="154"/>
      <c r="AA308" s="108"/>
      <c r="AB308" s="108"/>
      <c r="AC308" s="183"/>
      <c r="AD308" s="110"/>
      <c r="AE308" s="110"/>
      <c r="AF308" s="112"/>
      <c r="AG308" s="118"/>
      <c r="AH308" s="112"/>
    </row>
    <row r="309" s="5" customFormat="1" ht="41" customHeight="1" spans="1:34">
      <c r="A309" s="32" t="s">
        <v>1019</v>
      </c>
      <c r="B309" s="32"/>
      <c r="C309" s="33"/>
      <c r="D309" s="34"/>
      <c r="E309" s="34"/>
      <c r="F309" s="35"/>
      <c r="G309" s="36">
        <f>SUM(G310:G310)</f>
        <v>0</v>
      </c>
      <c r="H309" s="34"/>
      <c r="I309" s="34"/>
      <c r="J309" s="35"/>
      <c r="K309" s="35"/>
      <c r="L309" s="35"/>
      <c r="M309" s="35"/>
      <c r="N309" s="35"/>
      <c r="O309" s="35"/>
      <c r="P309" s="33"/>
      <c r="Q309" s="33">
        <f>SUM(Q310:Q310)</f>
        <v>0</v>
      </c>
      <c r="R309" s="33">
        <f>SUM(R310:R310)</f>
        <v>0</v>
      </c>
      <c r="S309" s="33">
        <f>SUM(S310:S310)</f>
        <v>0</v>
      </c>
      <c r="T309" s="33">
        <f>SUM(T310:T310)</f>
        <v>0</v>
      </c>
      <c r="U309" s="33">
        <f t="shared" ref="U309:Z309" si="84">SUM(U310:U310)</f>
        <v>0</v>
      </c>
      <c r="V309" s="33">
        <f t="shared" si="84"/>
        <v>0</v>
      </c>
      <c r="W309" s="33">
        <f t="shared" si="84"/>
        <v>0</v>
      </c>
      <c r="X309" s="70">
        <f t="shared" si="84"/>
        <v>0</v>
      </c>
      <c r="Y309" s="70">
        <f t="shared" si="84"/>
        <v>0</v>
      </c>
      <c r="Z309" s="101">
        <f t="shared" si="84"/>
        <v>0</v>
      </c>
      <c r="AA309" s="104"/>
      <c r="AB309" s="104"/>
      <c r="AC309" s="104"/>
      <c r="AD309" s="105"/>
      <c r="AE309" s="105"/>
      <c r="AF309" s="104"/>
      <c r="AG309" s="104"/>
      <c r="AH309" s="104"/>
    </row>
    <row r="310" s="1" customFormat="1" customHeight="1" spans="1:34">
      <c r="A310" s="37"/>
      <c r="B310" s="37"/>
      <c r="C310" s="57"/>
      <c r="D310" s="58"/>
      <c r="E310" s="41"/>
      <c r="F310" s="57"/>
      <c r="G310" s="41"/>
      <c r="H310" s="37"/>
      <c r="I310" s="37"/>
      <c r="J310" s="60"/>
      <c r="K310" s="60"/>
      <c r="L310" s="60"/>
      <c r="M310" s="60"/>
      <c r="N310" s="60"/>
      <c r="O310" s="60"/>
      <c r="P310" s="48"/>
      <c r="Q310" s="48">
        <f>S310+U310+W310+Y310</f>
        <v>0</v>
      </c>
      <c r="R310" s="48">
        <f>T310+V310+X310+Z310</f>
        <v>0</v>
      </c>
      <c r="S310" s="48"/>
      <c r="T310" s="48"/>
      <c r="U310" s="48"/>
      <c r="V310" s="48"/>
      <c r="W310" s="48"/>
      <c r="X310" s="48"/>
      <c r="Y310" s="48"/>
      <c r="Z310" s="154"/>
      <c r="AA310" s="108"/>
      <c r="AB310" s="108"/>
      <c r="AC310" s="183"/>
      <c r="AD310" s="110"/>
      <c r="AE310" s="111"/>
      <c r="AF310" s="110"/>
      <c r="AG310" s="118"/>
      <c r="AH310" s="112"/>
    </row>
    <row r="311" s="5" customFormat="1" ht="41" customHeight="1" spans="1:34">
      <c r="A311" s="32" t="s">
        <v>1020</v>
      </c>
      <c r="B311" s="32"/>
      <c r="C311" s="33"/>
      <c r="D311" s="34"/>
      <c r="E311" s="34"/>
      <c r="F311" s="35"/>
      <c r="G311" s="36">
        <f>SUM(G312:G329)</f>
        <v>18</v>
      </c>
      <c r="H311" s="34"/>
      <c r="I311" s="34"/>
      <c r="J311" s="35"/>
      <c r="K311" s="35"/>
      <c r="L311" s="35"/>
      <c r="M311" s="35"/>
      <c r="N311" s="35"/>
      <c r="O311" s="35"/>
      <c r="P311" s="33"/>
      <c r="Q311" s="33">
        <f>SUM(Q312:Q329)</f>
        <v>1442.61</v>
      </c>
      <c r="R311" s="33">
        <f>SUM(R312:R329)</f>
        <v>1394.49</v>
      </c>
      <c r="S311" s="33">
        <f>SUM(S312:S329)</f>
        <v>998.4</v>
      </c>
      <c r="T311" s="33">
        <f>SUM(T312:T329)</f>
        <v>950.28</v>
      </c>
      <c r="U311" s="33">
        <f t="shared" ref="U311:Z311" si="85">SUM(U312:U329)</f>
        <v>0</v>
      </c>
      <c r="V311" s="33">
        <f t="shared" si="85"/>
        <v>0</v>
      </c>
      <c r="W311" s="33">
        <f t="shared" si="85"/>
        <v>44</v>
      </c>
      <c r="X311" s="70">
        <f t="shared" si="85"/>
        <v>44</v>
      </c>
      <c r="Y311" s="70">
        <f t="shared" si="85"/>
        <v>400.21</v>
      </c>
      <c r="Z311" s="101">
        <f t="shared" si="85"/>
        <v>400.21</v>
      </c>
      <c r="AA311" s="104"/>
      <c r="AB311" s="104"/>
      <c r="AC311" s="104"/>
      <c r="AD311" s="105"/>
      <c r="AE311" s="105"/>
      <c r="AF311" s="104"/>
      <c r="AG311" s="104"/>
      <c r="AH311" s="104"/>
    </row>
    <row r="312" s="1" customFormat="1" ht="132" customHeight="1" spans="1:34">
      <c r="A312" s="37">
        <v>233</v>
      </c>
      <c r="B312" s="37" t="s">
        <v>41</v>
      </c>
      <c r="C312" s="40" t="s">
        <v>1021</v>
      </c>
      <c r="D312" s="43" t="s">
        <v>1022</v>
      </c>
      <c r="E312" s="37" t="s">
        <v>207</v>
      </c>
      <c r="F312" s="41" t="s">
        <v>1023</v>
      </c>
      <c r="G312" s="41">
        <v>1</v>
      </c>
      <c r="H312" s="41" t="s">
        <v>191</v>
      </c>
      <c r="I312" s="41" t="s">
        <v>532</v>
      </c>
      <c r="J312" s="41" t="s">
        <v>51</v>
      </c>
      <c r="K312" s="41" t="s">
        <v>48</v>
      </c>
      <c r="L312" s="41" t="s">
        <v>48</v>
      </c>
      <c r="M312" s="60">
        <v>64</v>
      </c>
      <c r="N312" s="60">
        <v>196</v>
      </c>
      <c r="O312" s="60">
        <v>540</v>
      </c>
      <c r="P312" s="48">
        <v>1620</v>
      </c>
      <c r="Q312" s="48">
        <f>S312+U312+W312+Y312</f>
        <v>120</v>
      </c>
      <c r="R312" s="48">
        <f t="shared" ref="R312:R329" si="86">T312+V312+X312+Z312</f>
        <v>120</v>
      </c>
      <c r="S312" s="44">
        <v>120</v>
      </c>
      <c r="T312" s="152">
        <v>120</v>
      </c>
      <c r="U312" s="48"/>
      <c r="V312" s="48"/>
      <c r="W312" s="48"/>
      <c r="X312" s="48"/>
      <c r="Y312" s="48"/>
      <c r="Z312" s="154"/>
      <c r="AA312" s="41" t="s">
        <v>191</v>
      </c>
      <c r="AB312" s="44" t="s">
        <v>191</v>
      </c>
      <c r="AC312" s="106" t="s">
        <v>293</v>
      </c>
      <c r="AD312" s="94" t="s">
        <v>50</v>
      </c>
      <c r="AE312" s="94"/>
      <c r="AF312" s="112"/>
      <c r="AG312" s="117">
        <f t="shared" ref="AG312:AG329" si="87">R312/Q312</f>
        <v>1</v>
      </c>
      <c r="AH312" s="112"/>
    </row>
    <row r="313" s="1" customFormat="1" ht="132" customHeight="1" spans="1:34">
      <c r="A313" s="37">
        <v>234</v>
      </c>
      <c r="B313" s="37" t="s">
        <v>41</v>
      </c>
      <c r="C313" s="44" t="s">
        <v>1024</v>
      </c>
      <c r="D313" s="47" t="s">
        <v>1025</v>
      </c>
      <c r="E313" s="37" t="s">
        <v>207</v>
      </c>
      <c r="F313" s="44" t="s">
        <v>1026</v>
      </c>
      <c r="G313" s="41">
        <v>1</v>
      </c>
      <c r="H313" s="44" t="s">
        <v>96</v>
      </c>
      <c r="I313" s="44" t="s">
        <v>284</v>
      </c>
      <c r="J313" s="41" t="s">
        <v>51</v>
      </c>
      <c r="K313" s="41" t="s">
        <v>48</v>
      </c>
      <c r="L313" s="41" t="s">
        <v>48</v>
      </c>
      <c r="M313" s="60">
        <v>143</v>
      </c>
      <c r="N313" s="60">
        <v>424</v>
      </c>
      <c r="O313" s="60">
        <v>1140</v>
      </c>
      <c r="P313" s="48">
        <v>3418</v>
      </c>
      <c r="Q313" s="48">
        <f>S313+U313+W313+Y313</f>
        <v>90</v>
      </c>
      <c r="R313" s="48">
        <f t="shared" si="86"/>
        <v>90</v>
      </c>
      <c r="S313" s="44">
        <v>90</v>
      </c>
      <c r="T313" s="48">
        <v>90</v>
      </c>
      <c r="U313" s="149"/>
      <c r="V313" s="48"/>
      <c r="W313" s="48"/>
      <c r="X313" s="48"/>
      <c r="Y313" s="48"/>
      <c r="Z313" s="154"/>
      <c r="AA313" s="44" t="s">
        <v>96</v>
      </c>
      <c r="AB313" s="44" t="s">
        <v>96</v>
      </c>
      <c r="AC313" s="106" t="s">
        <v>293</v>
      </c>
      <c r="AD313" s="93" t="s">
        <v>50</v>
      </c>
      <c r="AE313" s="110"/>
      <c r="AF313" s="112"/>
      <c r="AG313" s="117">
        <f t="shared" si="87"/>
        <v>1</v>
      </c>
      <c r="AH313" s="112"/>
    </row>
    <row r="314" s="1" customFormat="1" ht="152" customHeight="1" spans="1:34">
      <c r="A314" s="37">
        <v>235</v>
      </c>
      <c r="B314" s="37" t="s">
        <v>41</v>
      </c>
      <c r="C314" s="41" t="s">
        <v>1027</v>
      </c>
      <c r="D314" s="43" t="s">
        <v>1028</v>
      </c>
      <c r="E314" s="37" t="s">
        <v>207</v>
      </c>
      <c r="F314" s="44" t="s">
        <v>1029</v>
      </c>
      <c r="G314" s="41">
        <v>1</v>
      </c>
      <c r="H314" s="41" t="s">
        <v>117</v>
      </c>
      <c r="I314" s="41" t="s">
        <v>785</v>
      </c>
      <c r="J314" s="41" t="s">
        <v>51</v>
      </c>
      <c r="K314" s="41" t="s">
        <v>48</v>
      </c>
      <c r="L314" s="41" t="s">
        <v>48</v>
      </c>
      <c r="M314" s="60">
        <v>193</v>
      </c>
      <c r="N314" s="60">
        <v>568</v>
      </c>
      <c r="O314" s="60">
        <v>559</v>
      </c>
      <c r="P314" s="48">
        <v>1868</v>
      </c>
      <c r="Q314" s="48">
        <f t="shared" ref="Q314:Q321" si="88">S314+U314+W314+Y314</f>
        <v>115.4</v>
      </c>
      <c r="R314" s="48">
        <f t="shared" si="86"/>
        <v>115.4</v>
      </c>
      <c r="S314" s="57">
        <v>115.4</v>
      </c>
      <c r="T314" s="152">
        <v>115.4</v>
      </c>
      <c r="U314" s="149"/>
      <c r="V314" s="48"/>
      <c r="W314" s="48"/>
      <c r="X314" s="48"/>
      <c r="Y314" s="48"/>
      <c r="Z314" s="154"/>
      <c r="AA314" s="41" t="s">
        <v>117</v>
      </c>
      <c r="AB314" s="41" t="s">
        <v>117</v>
      </c>
      <c r="AC314" s="106" t="s">
        <v>293</v>
      </c>
      <c r="AD314" s="93" t="s">
        <v>50</v>
      </c>
      <c r="AE314" s="94"/>
      <c r="AF314" s="112"/>
      <c r="AG314" s="117">
        <f t="shared" si="87"/>
        <v>1</v>
      </c>
      <c r="AH314" s="112"/>
    </row>
    <row r="315" s="1" customFormat="1" ht="132" customHeight="1" spans="1:34">
      <c r="A315" s="37">
        <v>236</v>
      </c>
      <c r="B315" s="37" t="s">
        <v>41</v>
      </c>
      <c r="C315" s="44" t="s">
        <v>1030</v>
      </c>
      <c r="D315" s="43" t="s">
        <v>1031</v>
      </c>
      <c r="E315" s="37" t="s">
        <v>207</v>
      </c>
      <c r="F315" s="44" t="s">
        <v>1032</v>
      </c>
      <c r="G315" s="41">
        <v>1</v>
      </c>
      <c r="H315" s="46" t="s">
        <v>61</v>
      </c>
      <c r="I315" s="41" t="s">
        <v>517</v>
      </c>
      <c r="J315" s="41" t="s">
        <v>51</v>
      </c>
      <c r="K315" s="41" t="s">
        <v>48</v>
      </c>
      <c r="L315" s="41" t="s">
        <v>48</v>
      </c>
      <c r="M315" s="60">
        <v>17</v>
      </c>
      <c r="N315" s="60">
        <v>51</v>
      </c>
      <c r="O315" s="60">
        <v>242</v>
      </c>
      <c r="P315" s="48">
        <v>743</v>
      </c>
      <c r="Q315" s="48">
        <f t="shared" si="88"/>
        <v>35</v>
      </c>
      <c r="R315" s="48">
        <f t="shared" si="86"/>
        <v>35</v>
      </c>
      <c r="S315" s="41">
        <v>35</v>
      </c>
      <c r="T315" s="48">
        <v>35</v>
      </c>
      <c r="U315" s="149"/>
      <c r="V315" s="48"/>
      <c r="W315" s="48"/>
      <c r="X315" s="48"/>
      <c r="Y315" s="48"/>
      <c r="Z315" s="154"/>
      <c r="AA315" s="41" t="s">
        <v>61</v>
      </c>
      <c r="AB315" s="41" t="s">
        <v>61</v>
      </c>
      <c r="AC315" s="106" t="s">
        <v>293</v>
      </c>
      <c r="AD315" s="93" t="s">
        <v>50</v>
      </c>
      <c r="AE315" s="110"/>
      <c r="AF315" s="112"/>
      <c r="AG315" s="117">
        <f t="shared" si="87"/>
        <v>1</v>
      </c>
      <c r="AH315" s="112"/>
    </row>
    <row r="316" s="1" customFormat="1" ht="132" customHeight="1" spans="1:34">
      <c r="A316" s="37">
        <v>237</v>
      </c>
      <c r="B316" s="37" t="s">
        <v>41</v>
      </c>
      <c r="C316" s="44" t="s">
        <v>1033</v>
      </c>
      <c r="D316" s="47" t="s">
        <v>1034</v>
      </c>
      <c r="E316" s="37" t="s">
        <v>207</v>
      </c>
      <c r="F316" s="44" t="s">
        <v>1035</v>
      </c>
      <c r="G316" s="41">
        <v>1</v>
      </c>
      <c r="H316" s="46" t="s">
        <v>61</v>
      </c>
      <c r="I316" s="41" t="s">
        <v>580</v>
      </c>
      <c r="J316" s="41" t="s">
        <v>51</v>
      </c>
      <c r="K316" s="41" t="s">
        <v>48</v>
      </c>
      <c r="L316" s="41" t="s">
        <v>48</v>
      </c>
      <c r="M316" s="60">
        <v>38</v>
      </c>
      <c r="N316" s="60">
        <v>89</v>
      </c>
      <c r="O316" s="60">
        <v>53</v>
      </c>
      <c r="P316" s="48">
        <v>134</v>
      </c>
      <c r="Q316" s="48">
        <f t="shared" si="88"/>
        <v>50</v>
      </c>
      <c r="R316" s="48">
        <f t="shared" si="86"/>
        <v>50</v>
      </c>
      <c r="S316" s="41">
        <v>50</v>
      </c>
      <c r="T316" s="48">
        <v>50</v>
      </c>
      <c r="U316" s="149"/>
      <c r="V316" s="48"/>
      <c r="W316" s="48"/>
      <c r="X316" s="48"/>
      <c r="Y316" s="48"/>
      <c r="Z316" s="154"/>
      <c r="AA316" s="41" t="s">
        <v>61</v>
      </c>
      <c r="AB316" s="41" t="s">
        <v>61</v>
      </c>
      <c r="AC316" s="106" t="s">
        <v>293</v>
      </c>
      <c r="AD316" s="93" t="s">
        <v>50</v>
      </c>
      <c r="AE316" s="110"/>
      <c r="AF316" s="112"/>
      <c r="AG316" s="117">
        <f t="shared" si="87"/>
        <v>1</v>
      </c>
      <c r="AH316" s="112"/>
    </row>
    <row r="317" s="1" customFormat="1" ht="132" customHeight="1" spans="1:34">
      <c r="A317" s="37">
        <v>238</v>
      </c>
      <c r="B317" s="37" t="s">
        <v>41</v>
      </c>
      <c r="C317" s="44" t="s">
        <v>1036</v>
      </c>
      <c r="D317" s="47" t="s">
        <v>1037</v>
      </c>
      <c r="E317" s="37" t="s">
        <v>207</v>
      </c>
      <c r="F317" s="175" t="s">
        <v>1038</v>
      </c>
      <c r="G317" s="41">
        <v>1</v>
      </c>
      <c r="H317" s="41" t="s">
        <v>86</v>
      </c>
      <c r="I317" s="44" t="s">
        <v>360</v>
      </c>
      <c r="J317" s="41" t="s">
        <v>51</v>
      </c>
      <c r="K317" s="41" t="s">
        <v>48</v>
      </c>
      <c r="L317" s="41" t="s">
        <v>48</v>
      </c>
      <c r="M317" s="60">
        <v>52</v>
      </c>
      <c r="N317" s="60">
        <v>118</v>
      </c>
      <c r="O317" s="60">
        <v>1350</v>
      </c>
      <c r="P317" s="48">
        <v>4057</v>
      </c>
      <c r="Q317" s="48">
        <f t="shared" si="88"/>
        <v>161</v>
      </c>
      <c r="R317" s="48">
        <f t="shared" si="86"/>
        <v>161</v>
      </c>
      <c r="S317" s="177">
        <v>161</v>
      </c>
      <c r="T317" s="48">
        <v>161</v>
      </c>
      <c r="U317" s="149"/>
      <c r="V317" s="48"/>
      <c r="W317" s="48"/>
      <c r="X317" s="48"/>
      <c r="Y317" s="48"/>
      <c r="Z317" s="154"/>
      <c r="AA317" s="41" t="s">
        <v>86</v>
      </c>
      <c r="AB317" s="41" t="s">
        <v>86</v>
      </c>
      <c r="AC317" s="106" t="s">
        <v>293</v>
      </c>
      <c r="AD317" s="93" t="s">
        <v>50</v>
      </c>
      <c r="AE317" s="110"/>
      <c r="AF317" s="112"/>
      <c r="AG317" s="117">
        <f t="shared" si="87"/>
        <v>1</v>
      </c>
      <c r="AH317" s="112"/>
    </row>
    <row r="318" s="1" customFormat="1" ht="132" customHeight="1" spans="1:34">
      <c r="A318" s="37">
        <v>239</v>
      </c>
      <c r="B318" s="37" t="s">
        <v>41</v>
      </c>
      <c r="C318" s="57" t="s">
        <v>1039</v>
      </c>
      <c r="D318" s="58" t="s">
        <v>1040</v>
      </c>
      <c r="E318" s="37" t="s">
        <v>207</v>
      </c>
      <c r="F318" s="57" t="s">
        <v>1041</v>
      </c>
      <c r="G318" s="41">
        <v>1</v>
      </c>
      <c r="H318" s="46" t="s">
        <v>61</v>
      </c>
      <c r="I318" s="57" t="s">
        <v>422</v>
      </c>
      <c r="J318" s="41" t="s">
        <v>51</v>
      </c>
      <c r="K318" s="41" t="s">
        <v>48</v>
      </c>
      <c r="L318" s="41" t="s">
        <v>48</v>
      </c>
      <c r="M318" s="60">
        <v>48</v>
      </c>
      <c r="N318" s="60">
        <v>120</v>
      </c>
      <c r="O318" s="60">
        <v>828</v>
      </c>
      <c r="P318" s="48">
        <v>2456</v>
      </c>
      <c r="Q318" s="48">
        <f t="shared" si="88"/>
        <v>58</v>
      </c>
      <c r="R318" s="48">
        <f t="shared" si="86"/>
        <v>58</v>
      </c>
      <c r="S318" s="57">
        <v>58</v>
      </c>
      <c r="T318" s="48">
        <v>58</v>
      </c>
      <c r="U318" s="149"/>
      <c r="V318" s="48"/>
      <c r="W318" s="48"/>
      <c r="X318" s="48"/>
      <c r="Y318" s="48"/>
      <c r="Z318" s="154"/>
      <c r="AA318" s="57" t="s">
        <v>61</v>
      </c>
      <c r="AB318" s="57" t="s">
        <v>61</v>
      </c>
      <c r="AC318" s="106" t="s">
        <v>293</v>
      </c>
      <c r="AD318" s="93" t="s">
        <v>50</v>
      </c>
      <c r="AE318" s="110"/>
      <c r="AF318" s="112"/>
      <c r="AG318" s="117">
        <f t="shared" si="87"/>
        <v>1</v>
      </c>
      <c r="AH318" s="112"/>
    </row>
    <row r="319" s="1" customFormat="1" ht="132" customHeight="1" spans="1:34">
      <c r="A319" s="37">
        <v>240</v>
      </c>
      <c r="B319" s="37" t="s">
        <v>41</v>
      </c>
      <c r="C319" s="57" t="s">
        <v>1042</v>
      </c>
      <c r="D319" s="58" t="s">
        <v>1043</v>
      </c>
      <c r="E319" s="37" t="s">
        <v>207</v>
      </c>
      <c r="F319" s="57" t="s">
        <v>1044</v>
      </c>
      <c r="G319" s="41">
        <v>1</v>
      </c>
      <c r="H319" s="41" t="s">
        <v>106</v>
      </c>
      <c r="I319" s="57" t="s">
        <v>446</v>
      </c>
      <c r="J319" s="41" t="s">
        <v>51</v>
      </c>
      <c r="K319" s="41" t="s">
        <v>48</v>
      </c>
      <c r="L319" s="41" t="s">
        <v>48</v>
      </c>
      <c r="M319" s="60">
        <v>49</v>
      </c>
      <c r="N319" s="60">
        <v>120</v>
      </c>
      <c r="O319" s="60">
        <v>628</v>
      </c>
      <c r="P319" s="48">
        <v>1945</v>
      </c>
      <c r="Q319" s="48">
        <f t="shared" si="88"/>
        <v>47</v>
      </c>
      <c r="R319" s="48">
        <f t="shared" si="86"/>
        <v>47</v>
      </c>
      <c r="S319" s="57">
        <v>47</v>
      </c>
      <c r="T319" s="48">
        <v>47</v>
      </c>
      <c r="U319" s="149"/>
      <c r="V319" s="48"/>
      <c r="W319" s="48"/>
      <c r="X319" s="48"/>
      <c r="Y319" s="48"/>
      <c r="Z319" s="154"/>
      <c r="AA319" s="57" t="s">
        <v>106</v>
      </c>
      <c r="AB319" s="57" t="s">
        <v>106</v>
      </c>
      <c r="AC319" s="106" t="s">
        <v>293</v>
      </c>
      <c r="AD319" s="93" t="s">
        <v>50</v>
      </c>
      <c r="AE319" s="110"/>
      <c r="AF319" s="112"/>
      <c r="AG319" s="117">
        <f t="shared" si="87"/>
        <v>1</v>
      </c>
      <c r="AH319" s="112"/>
    </row>
    <row r="320" s="1" customFormat="1" ht="132" customHeight="1" spans="1:34">
      <c r="A320" s="37">
        <v>241</v>
      </c>
      <c r="B320" s="37" t="s">
        <v>41</v>
      </c>
      <c r="C320" s="57" t="s">
        <v>1045</v>
      </c>
      <c r="D320" s="58" t="s">
        <v>1046</v>
      </c>
      <c r="E320" s="37" t="s">
        <v>207</v>
      </c>
      <c r="F320" s="57" t="s">
        <v>1047</v>
      </c>
      <c r="G320" s="41">
        <v>1</v>
      </c>
      <c r="H320" s="41" t="s">
        <v>106</v>
      </c>
      <c r="I320" s="57" t="s">
        <v>948</v>
      </c>
      <c r="J320" s="41" t="s">
        <v>48</v>
      </c>
      <c r="K320" s="41" t="s">
        <v>51</v>
      </c>
      <c r="L320" s="41" t="s">
        <v>48</v>
      </c>
      <c r="M320" s="60">
        <v>45</v>
      </c>
      <c r="N320" s="60">
        <v>115</v>
      </c>
      <c r="O320" s="60">
        <v>850</v>
      </c>
      <c r="P320" s="48">
        <v>2492</v>
      </c>
      <c r="Q320" s="48">
        <f t="shared" si="88"/>
        <v>75</v>
      </c>
      <c r="R320" s="48">
        <f t="shared" si="86"/>
        <v>67.16</v>
      </c>
      <c r="S320" s="57">
        <v>75</v>
      </c>
      <c r="T320" s="48">
        <v>67.16</v>
      </c>
      <c r="U320" s="149"/>
      <c r="V320" s="48"/>
      <c r="W320" s="48"/>
      <c r="X320" s="48"/>
      <c r="Y320" s="48"/>
      <c r="Z320" s="154"/>
      <c r="AA320" s="57" t="s">
        <v>106</v>
      </c>
      <c r="AB320" s="57" t="s">
        <v>106</v>
      </c>
      <c r="AC320" s="106" t="s">
        <v>293</v>
      </c>
      <c r="AD320" s="94"/>
      <c r="AE320" s="185" t="s">
        <v>50</v>
      </c>
      <c r="AF320" s="112"/>
      <c r="AG320" s="117">
        <f t="shared" si="87"/>
        <v>0.895466666666667</v>
      </c>
      <c r="AH320" s="112"/>
    </row>
    <row r="321" s="1" customFormat="1" ht="195" customHeight="1" spans="1:34">
      <c r="A321" s="37">
        <v>242</v>
      </c>
      <c r="B321" s="37" t="s">
        <v>41</v>
      </c>
      <c r="C321" s="57" t="s">
        <v>1048</v>
      </c>
      <c r="D321" s="58" t="s">
        <v>1049</v>
      </c>
      <c r="E321" s="37" t="s">
        <v>207</v>
      </c>
      <c r="F321" s="57" t="s">
        <v>1050</v>
      </c>
      <c r="G321" s="41">
        <v>1</v>
      </c>
      <c r="H321" s="46" t="s">
        <v>385</v>
      </c>
      <c r="I321" s="57" t="s">
        <v>1051</v>
      </c>
      <c r="J321" s="41" t="s">
        <v>48</v>
      </c>
      <c r="K321" s="41" t="s">
        <v>48</v>
      </c>
      <c r="L321" s="41" t="s">
        <v>48</v>
      </c>
      <c r="M321" s="60">
        <v>30</v>
      </c>
      <c r="N321" s="60">
        <v>86</v>
      </c>
      <c r="O321" s="60">
        <v>620</v>
      </c>
      <c r="P321" s="48">
        <v>1780</v>
      </c>
      <c r="Q321" s="48">
        <f t="shared" si="88"/>
        <v>200</v>
      </c>
      <c r="R321" s="48">
        <f t="shared" si="86"/>
        <v>159.72</v>
      </c>
      <c r="S321" s="57">
        <v>200</v>
      </c>
      <c r="T321" s="48">
        <v>159.72</v>
      </c>
      <c r="U321" s="48"/>
      <c r="V321" s="48"/>
      <c r="W321" s="48"/>
      <c r="X321" s="48"/>
      <c r="Y321" s="48"/>
      <c r="Z321" s="154"/>
      <c r="AA321" s="44" t="s">
        <v>487</v>
      </c>
      <c r="AB321" s="57" t="s">
        <v>560</v>
      </c>
      <c r="AC321" s="106" t="s">
        <v>293</v>
      </c>
      <c r="AD321" s="94"/>
      <c r="AE321" s="185" t="s">
        <v>50</v>
      </c>
      <c r="AF321" s="112"/>
      <c r="AG321" s="117">
        <f t="shared" si="87"/>
        <v>0.7986</v>
      </c>
      <c r="AH321" s="106" t="s">
        <v>1052</v>
      </c>
    </row>
    <row r="322" s="1" customFormat="1" ht="174" customHeight="1" spans="1:34">
      <c r="A322" s="37">
        <v>243</v>
      </c>
      <c r="B322" s="37" t="s">
        <v>41</v>
      </c>
      <c r="C322" s="40" t="s">
        <v>1053</v>
      </c>
      <c r="D322" s="43" t="s">
        <v>1054</v>
      </c>
      <c r="E322" s="40" t="s">
        <v>228</v>
      </c>
      <c r="F322" s="41" t="s">
        <v>1055</v>
      </c>
      <c r="G322" s="41">
        <v>1</v>
      </c>
      <c r="H322" s="44" t="s">
        <v>96</v>
      </c>
      <c r="I322" s="41" t="s">
        <v>338</v>
      </c>
      <c r="J322" s="41" t="s">
        <v>51</v>
      </c>
      <c r="K322" s="41" t="s">
        <v>51</v>
      </c>
      <c r="L322" s="41" t="s">
        <v>51</v>
      </c>
      <c r="M322" s="60">
        <v>68</v>
      </c>
      <c r="N322" s="60">
        <v>201</v>
      </c>
      <c r="O322" s="60">
        <v>1014</v>
      </c>
      <c r="P322" s="48">
        <v>2827</v>
      </c>
      <c r="Q322" s="48">
        <f t="shared" ref="Q322:Q329" si="89">S322+U322+W322+Y322</f>
        <v>35</v>
      </c>
      <c r="R322" s="48">
        <f t="shared" si="86"/>
        <v>35</v>
      </c>
      <c r="S322" s="57">
        <v>12</v>
      </c>
      <c r="T322" s="48">
        <v>12</v>
      </c>
      <c r="U322" s="48"/>
      <c r="V322" s="48"/>
      <c r="W322" s="48">
        <v>23</v>
      </c>
      <c r="X322" s="48">
        <v>23</v>
      </c>
      <c r="Y322" s="48"/>
      <c r="Z322" s="154"/>
      <c r="AA322" s="44" t="s">
        <v>96</v>
      </c>
      <c r="AB322" s="44" t="s">
        <v>193</v>
      </c>
      <c r="AC322" s="106" t="s">
        <v>293</v>
      </c>
      <c r="AD322" s="93" t="s">
        <v>50</v>
      </c>
      <c r="AE322" s="94"/>
      <c r="AF322" s="112"/>
      <c r="AG322" s="117">
        <f t="shared" si="87"/>
        <v>1</v>
      </c>
      <c r="AH322" s="112"/>
    </row>
    <row r="323" s="1" customFormat="1" ht="174" customHeight="1" spans="1:34">
      <c r="A323" s="37">
        <v>244</v>
      </c>
      <c r="B323" s="37" t="s">
        <v>41</v>
      </c>
      <c r="C323" s="40" t="s">
        <v>1056</v>
      </c>
      <c r="D323" s="47" t="s">
        <v>1057</v>
      </c>
      <c r="E323" s="40" t="s">
        <v>228</v>
      </c>
      <c r="F323" s="41" t="s">
        <v>1058</v>
      </c>
      <c r="G323" s="41">
        <v>1</v>
      </c>
      <c r="H323" s="41" t="s">
        <v>111</v>
      </c>
      <c r="I323" s="41" t="s">
        <v>1001</v>
      </c>
      <c r="J323" s="41" t="s">
        <v>48</v>
      </c>
      <c r="K323" s="41" t="s">
        <v>48</v>
      </c>
      <c r="L323" s="41" t="s">
        <v>48</v>
      </c>
      <c r="M323" s="60">
        <v>45</v>
      </c>
      <c r="N323" s="60">
        <v>136</v>
      </c>
      <c r="O323" s="60">
        <v>521</v>
      </c>
      <c r="P323" s="48">
        <v>1826</v>
      </c>
      <c r="Q323" s="48">
        <f t="shared" si="89"/>
        <v>75</v>
      </c>
      <c r="R323" s="48">
        <f t="shared" si="86"/>
        <v>75</v>
      </c>
      <c r="S323" s="57"/>
      <c r="T323" s="48"/>
      <c r="U323" s="48"/>
      <c r="V323" s="48"/>
      <c r="W323" s="48"/>
      <c r="X323" s="48"/>
      <c r="Y323" s="48">
        <v>75</v>
      </c>
      <c r="Z323" s="154">
        <v>75</v>
      </c>
      <c r="AA323" s="41" t="s">
        <v>111</v>
      </c>
      <c r="AB323" s="44" t="s">
        <v>193</v>
      </c>
      <c r="AC323" s="106" t="s">
        <v>293</v>
      </c>
      <c r="AD323" s="97" t="s">
        <v>50</v>
      </c>
      <c r="AE323" s="110"/>
      <c r="AF323" s="112"/>
      <c r="AG323" s="117">
        <f t="shared" si="87"/>
        <v>1</v>
      </c>
      <c r="AH323" s="158" t="s">
        <v>997</v>
      </c>
    </row>
    <row r="324" s="1" customFormat="1" ht="174" customHeight="1" spans="1:34">
      <c r="A324" s="37">
        <v>245</v>
      </c>
      <c r="B324" s="37" t="s">
        <v>41</v>
      </c>
      <c r="C324" s="40" t="s">
        <v>1059</v>
      </c>
      <c r="D324" s="47" t="s">
        <v>1060</v>
      </c>
      <c r="E324" s="40" t="s">
        <v>228</v>
      </c>
      <c r="F324" s="41" t="s">
        <v>1061</v>
      </c>
      <c r="G324" s="41">
        <v>1</v>
      </c>
      <c r="H324" s="41" t="s">
        <v>191</v>
      </c>
      <c r="I324" s="41" t="s">
        <v>192</v>
      </c>
      <c r="J324" s="41" t="s">
        <v>48</v>
      </c>
      <c r="K324" s="41" t="s">
        <v>48</v>
      </c>
      <c r="L324" s="41" t="s">
        <v>48</v>
      </c>
      <c r="M324" s="60">
        <v>40</v>
      </c>
      <c r="N324" s="60">
        <v>118</v>
      </c>
      <c r="O324" s="60">
        <v>768</v>
      </c>
      <c r="P324" s="48">
        <v>2302</v>
      </c>
      <c r="Q324" s="48">
        <f t="shared" si="89"/>
        <v>57</v>
      </c>
      <c r="R324" s="48">
        <f t="shared" si="86"/>
        <v>57</v>
      </c>
      <c r="S324" s="57"/>
      <c r="T324" s="48"/>
      <c r="U324" s="48"/>
      <c r="V324" s="48"/>
      <c r="W324" s="48"/>
      <c r="X324" s="48"/>
      <c r="Y324" s="48">
        <v>57</v>
      </c>
      <c r="Z324" s="154">
        <v>57</v>
      </c>
      <c r="AA324" s="41" t="s">
        <v>191</v>
      </c>
      <c r="AB324" s="44" t="s">
        <v>193</v>
      </c>
      <c r="AC324" s="106" t="s">
        <v>293</v>
      </c>
      <c r="AD324" s="93" t="s">
        <v>50</v>
      </c>
      <c r="AE324" s="94"/>
      <c r="AF324" s="112"/>
      <c r="AG324" s="117">
        <f t="shared" si="87"/>
        <v>1</v>
      </c>
      <c r="AH324" s="112"/>
    </row>
    <row r="325" s="1" customFormat="1" ht="174" customHeight="1" spans="1:34">
      <c r="A325" s="37">
        <v>246</v>
      </c>
      <c r="B325" s="37" t="s">
        <v>41</v>
      </c>
      <c r="C325" s="40" t="s">
        <v>1062</v>
      </c>
      <c r="D325" s="47" t="s">
        <v>1063</v>
      </c>
      <c r="E325" s="40" t="s">
        <v>228</v>
      </c>
      <c r="F325" s="41" t="s">
        <v>1064</v>
      </c>
      <c r="G325" s="41">
        <v>1</v>
      </c>
      <c r="H325" s="42" t="s">
        <v>46</v>
      </c>
      <c r="I325" s="41" t="s">
        <v>1065</v>
      </c>
      <c r="J325" s="41" t="s">
        <v>48</v>
      </c>
      <c r="K325" s="41" t="s">
        <v>48</v>
      </c>
      <c r="L325" s="41" t="s">
        <v>48</v>
      </c>
      <c r="M325" s="60">
        <v>30</v>
      </c>
      <c r="N325" s="60">
        <v>88</v>
      </c>
      <c r="O325" s="60">
        <v>650</v>
      </c>
      <c r="P325" s="48">
        <v>1902</v>
      </c>
      <c r="Q325" s="48">
        <f t="shared" si="89"/>
        <v>40</v>
      </c>
      <c r="R325" s="48">
        <f t="shared" si="86"/>
        <v>40</v>
      </c>
      <c r="S325" s="57"/>
      <c r="T325" s="48"/>
      <c r="U325" s="48"/>
      <c r="V325" s="48"/>
      <c r="W325" s="48"/>
      <c r="X325" s="48"/>
      <c r="Y325" s="48">
        <v>40</v>
      </c>
      <c r="Z325" s="154">
        <v>40</v>
      </c>
      <c r="AA325" s="42" t="s">
        <v>46</v>
      </c>
      <c r="AB325" s="44" t="s">
        <v>193</v>
      </c>
      <c r="AC325" s="106" t="s">
        <v>293</v>
      </c>
      <c r="AD325" s="97" t="s">
        <v>50</v>
      </c>
      <c r="AE325" s="159"/>
      <c r="AF325" s="112"/>
      <c r="AG325" s="117">
        <f t="shared" si="87"/>
        <v>1</v>
      </c>
      <c r="AH325" s="112"/>
    </row>
    <row r="326" s="1" customFormat="1" ht="174" customHeight="1" spans="1:34">
      <c r="A326" s="37">
        <v>247</v>
      </c>
      <c r="B326" s="37" t="s">
        <v>41</v>
      </c>
      <c r="C326" s="40" t="s">
        <v>1066</v>
      </c>
      <c r="D326" s="47" t="s">
        <v>1067</v>
      </c>
      <c r="E326" s="40" t="s">
        <v>228</v>
      </c>
      <c r="F326" s="41" t="s">
        <v>1068</v>
      </c>
      <c r="G326" s="41">
        <v>1</v>
      </c>
      <c r="H326" s="41" t="s">
        <v>127</v>
      </c>
      <c r="I326" s="41" t="s">
        <v>1069</v>
      </c>
      <c r="J326" s="41" t="s">
        <v>48</v>
      </c>
      <c r="K326" s="41" t="s">
        <v>48</v>
      </c>
      <c r="L326" s="41" t="s">
        <v>48</v>
      </c>
      <c r="M326" s="60">
        <v>35</v>
      </c>
      <c r="N326" s="60">
        <v>90</v>
      </c>
      <c r="O326" s="60">
        <v>612</v>
      </c>
      <c r="P326" s="48">
        <v>1740</v>
      </c>
      <c r="Q326" s="48">
        <f t="shared" si="89"/>
        <v>75</v>
      </c>
      <c r="R326" s="48">
        <f t="shared" si="86"/>
        <v>75</v>
      </c>
      <c r="S326" s="57"/>
      <c r="T326" s="48"/>
      <c r="U326" s="48"/>
      <c r="V326" s="48"/>
      <c r="W326" s="48"/>
      <c r="X326" s="48"/>
      <c r="Y326" s="48">
        <v>75</v>
      </c>
      <c r="Z326" s="154">
        <v>75</v>
      </c>
      <c r="AA326" s="41" t="s">
        <v>127</v>
      </c>
      <c r="AB326" s="44" t="s">
        <v>193</v>
      </c>
      <c r="AC326" s="106" t="s">
        <v>293</v>
      </c>
      <c r="AD326" s="97" t="s">
        <v>50</v>
      </c>
      <c r="AE326" s="94"/>
      <c r="AF326" s="112"/>
      <c r="AG326" s="117">
        <f t="shared" si="87"/>
        <v>1</v>
      </c>
      <c r="AH326" s="132" t="s">
        <v>476</v>
      </c>
    </row>
    <row r="327" s="1" customFormat="1" ht="174" customHeight="1" spans="1:34">
      <c r="A327" s="37">
        <v>248</v>
      </c>
      <c r="B327" s="37" t="s">
        <v>41</v>
      </c>
      <c r="C327" s="40" t="s">
        <v>1070</v>
      </c>
      <c r="D327" s="47" t="s">
        <v>1071</v>
      </c>
      <c r="E327" s="40" t="s">
        <v>228</v>
      </c>
      <c r="F327" s="41" t="s">
        <v>1072</v>
      </c>
      <c r="G327" s="41">
        <v>1</v>
      </c>
      <c r="H327" s="44" t="s">
        <v>96</v>
      </c>
      <c r="I327" s="41" t="s">
        <v>722</v>
      </c>
      <c r="J327" s="41" t="s">
        <v>48</v>
      </c>
      <c r="K327" s="41" t="s">
        <v>48</v>
      </c>
      <c r="L327" s="41" t="s">
        <v>51</v>
      </c>
      <c r="M327" s="60">
        <v>38</v>
      </c>
      <c r="N327" s="60">
        <v>102</v>
      </c>
      <c r="O327" s="60">
        <v>1014</v>
      </c>
      <c r="P327" s="48">
        <v>2827</v>
      </c>
      <c r="Q327" s="48">
        <f t="shared" si="89"/>
        <v>74.21</v>
      </c>
      <c r="R327" s="48">
        <f t="shared" si="86"/>
        <v>74.21</v>
      </c>
      <c r="S327" s="57"/>
      <c r="T327" s="48"/>
      <c r="U327" s="48"/>
      <c r="V327" s="48"/>
      <c r="W327" s="48">
        <v>21</v>
      </c>
      <c r="X327" s="48">
        <v>21</v>
      </c>
      <c r="Y327" s="48">
        <v>53.21</v>
      </c>
      <c r="Z327" s="154">
        <v>53.21</v>
      </c>
      <c r="AA327" s="44" t="s">
        <v>96</v>
      </c>
      <c r="AB327" s="44" t="s">
        <v>193</v>
      </c>
      <c r="AC327" s="106" t="s">
        <v>293</v>
      </c>
      <c r="AD327" s="97" t="s">
        <v>50</v>
      </c>
      <c r="AE327" s="94"/>
      <c r="AF327" s="112"/>
      <c r="AG327" s="117">
        <f t="shared" si="87"/>
        <v>1</v>
      </c>
      <c r="AH327" s="112"/>
    </row>
    <row r="328" s="1" customFormat="1" ht="174" customHeight="1" spans="1:34">
      <c r="A328" s="37">
        <v>249</v>
      </c>
      <c r="B328" s="37" t="s">
        <v>41</v>
      </c>
      <c r="C328" s="40" t="s">
        <v>1073</v>
      </c>
      <c r="D328" s="47" t="s">
        <v>1074</v>
      </c>
      <c r="E328" s="40" t="s">
        <v>228</v>
      </c>
      <c r="F328" s="41" t="s">
        <v>1075</v>
      </c>
      <c r="G328" s="41">
        <v>1</v>
      </c>
      <c r="H328" s="44" t="s">
        <v>96</v>
      </c>
      <c r="I328" s="41" t="s">
        <v>722</v>
      </c>
      <c r="J328" s="41" t="s">
        <v>48</v>
      </c>
      <c r="K328" s="41" t="s">
        <v>48</v>
      </c>
      <c r="L328" s="41" t="s">
        <v>51</v>
      </c>
      <c r="M328" s="60">
        <v>38</v>
      </c>
      <c r="N328" s="60">
        <v>102</v>
      </c>
      <c r="O328" s="60">
        <v>1014</v>
      </c>
      <c r="P328" s="48">
        <v>2827</v>
      </c>
      <c r="Q328" s="48">
        <f t="shared" si="89"/>
        <v>35</v>
      </c>
      <c r="R328" s="48">
        <f t="shared" si="86"/>
        <v>35</v>
      </c>
      <c r="S328" s="57">
        <v>35</v>
      </c>
      <c r="T328" s="48">
        <v>35</v>
      </c>
      <c r="U328" s="48"/>
      <c r="V328" s="48"/>
      <c r="W328" s="48"/>
      <c r="X328" s="48"/>
      <c r="Y328" s="48"/>
      <c r="Z328" s="154"/>
      <c r="AA328" s="44" t="s">
        <v>96</v>
      </c>
      <c r="AB328" s="44" t="s">
        <v>193</v>
      </c>
      <c r="AC328" s="106" t="s">
        <v>293</v>
      </c>
      <c r="AD328" s="93" t="s">
        <v>50</v>
      </c>
      <c r="AE328" s="110"/>
      <c r="AF328" s="112"/>
      <c r="AG328" s="117">
        <f t="shared" si="87"/>
        <v>1</v>
      </c>
      <c r="AH328" s="112"/>
    </row>
    <row r="329" s="1" customFormat="1" ht="174" customHeight="1" spans="1:34">
      <c r="A329" s="37">
        <v>250</v>
      </c>
      <c r="B329" s="37" t="s">
        <v>41</v>
      </c>
      <c r="C329" s="40" t="s">
        <v>1076</v>
      </c>
      <c r="D329" s="188" t="s">
        <v>1077</v>
      </c>
      <c r="E329" s="40" t="s">
        <v>228</v>
      </c>
      <c r="F329" s="189" t="s">
        <v>1078</v>
      </c>
      <c r="G329" s="41">
        <v>1</v>
      </c>
      <c r="H329" s="41" t="s">
        <v>106</v>
      </c>
      <c r="I329" s="41" t="s">
        <v>1079</v>
      </c>
      <c r="J329" s="41" t="s">
        <v>51</v>
      </c>
      <c r="K329" s="41" t="s">
        <v>48</v>
      </c>
      <c r="L329" s="41" t="s">
        <v>48</v>
      </c>
      <c r="M329" s="60">
        <v>46</v>
      </c>
      <c r="N329" s="60">
        <v>116</v>
      </c>
      <c r="O329" s="60">
        <v>956</v>
      </c>
      <c r="P329" s="48">
        <v>2839</v>
      </c>
      <c r="Q329" s="48">
        <f t="shared" si="89"/>
        <v>100</v>
      </c>
      <c r="R329" s="48">
        <f t="shared" si="86"/>
        <v>100</v>
      </c>
      <c r="S329" s="57"/>
      <c r="T329" s="48"/>
      <c r="U329" s="48"/>
      <c r="V329" s="48"/>
      <c r="W329" s="48"/>
      <c r="X329" s="48"/>
      <c r="Y329" s="48">
        <v>100</v>
      </c>
      <c r="Z329" s="154">
        <v>100</v>
      </c>
      <c r="AA329" s="44" t="s">
        <v>106</v>
      </c>
      <c r="AB329" s="44" t="s">
        <v>193</v>
      </c>
      <c r="AC329" s="106" t="s">
        <v>293</v>
      </c>
      <c r="AD329" s="97" t="s">
        <v>50</v>
      </c>
      <c r="AE329" s="96"/>
      <c r="AF329" s="112"/>
      <c r="AG329" s="117">
        <f t="shared" si="87"/>
        <v>1</v>
      </c>
      <c r="AH329" s="112"/>
    </row>
    <row r="330" s="4" customFormat="1" ht="30" customHeight="1" spans="1:34">
      <c r="A330" s="27" t="s">
        <v>1080</v>
      </c>
      <c r="B330" s="27"/>
      <c r="C330" s="28"/>
      <c r="D330" s="29"/>
      <c r="E330" s="29"/>
      <c r="F330" s="30"/>
      <c r="G330" s="31">
        <f>G331+G333</f>
        <v>1</v>
      </c>
      <c r="H330" s="29"/>
      <c r="I330" s="29"/>
      <c r="J330" s="30"/>
      <c r="K330" s="30"/>
      <c r="L330" s="30"/>
      <c r="M330" s="30"/>
      <c r="N330" s="30"/>
      <c r="O330" s="30"/>
      <c r="P330" s="31"/>
      <c r="Q330" s="68">
        <f>Q331+Q333</f>
        <v>200</v>
      </c>
      <c r="R330" s="68">
        <f>R331+R333</f>
        <v>200</v>
      </c>
      <c r="S330" s="31">
        <f>S331+S333</f>
        <v>0</v>
      </c>
      <c r="T330" s="31">
        <f>T331+T333</f>
        <v>0</v>
      </c>
      <c r="U330" s="31">
        <f t="shared" ref="U330:Z330" si="90">U331+U333</f>
        <v>0</v>
      </c>
      <c r="V330" s="31">
        <f t="shared" si="90"/>
        <v>0</v>
      </c>
      <c r="W330" s="31">
        <f t="shared" si="90"/>
        <v>0</v>
      </c>
      <c r="X330" s="69">
        <f t="shared" si="90"/>
        <v>0</v>
      </c>
      <c r="Y330" s="69">
        <f t="shared" si="90"/>
        <v>200</v>
      </c>
      <c r="Z330" s="130">
        <f t="shared" si="90"/>
        <v>200</v>
      </c>
      <c r="AA330" s="88"/>
      <c r="AB330" s="88"/>
      <c r="AC330" s="88"/>
      <c r="AD330" s="89"/>
      <c r="AE330" s="89"/>
      <c r="AF330" s="88"/>
      <c r="AG330" s="88"/>
      <c r="AH330" s="88"/>
    </row>
    <row r="331" s="5" customFormat="1" ht="41" customHeight="1" spans="1:34">
      <c r="A331" s="32" t="s">
        <v>1081</v>
      </c>
      <c r="B331" s="32"/>
      <c r="C331" s="33"/>
      <c r="D331" s="34"/>
      <c r="E331" s="34"/>
      <c r="F331" s="35"/>
      <c r="G331" s="36">
        <f>SUM(G332)</f>
        <v>1</v>
      </c>
      <c r="H331" s="34"/>
      <c r="I331" s="34"/>
      <c r="J331" s="35"/>
      <c r="K331" s="35"/>
      <c r="L331" s="35"/>
      <c r="M331" s="35"/>
      <c r="N331" s="35"/>
      <c r="O331" s="35"/>
      <c r="P331" s="33"/>
      <c r="Q331" s="33">
        <f>SUM(Q332)</f>
        <v>200</v>
      </c>
      <c r="R331" s="33">
        <f>SUM(R332)</f>
        <v>200</v>
      </c>
      <c r="S331" s="33">
        <f>SUM(S332)</f>
        <v>0</v>
      </c>
      <c r="T331" s="33">
        <f>SUM(T332)</f>
        <v>0</v>
      </c>
      <c r="U331" s="33">
        <f t="shared" ref="U331:Z331" si="91">SUM(U332)</f>
        <v>0</v>
      </c>
      <c r="V331" s="33">
        <f t="shared" si="91"/>
        <v>0</v>
      </c>
      <c r="W331" s="33">
        <f t="shared" si="91"/>
        <v>0</v>
      </c>
      <c r="X331" s="70">
        <f t="shared" si="91"/>
        <v>0</v>
      </c>
      <c r="Y331" s="70">
        <f t="shared" si="91"/>
        <v>200</v>
      </c>
      <c r="Z331" s="101">
        <f t="shared" si="91"/>
        <v>200</v>
      </c>
      <c r="AA331" s="104"/>
      <c r="AB331" s="104"/>
      <c r="AC331" s="104"/>
      <c r="AD331" s="105"/>
      <c r="AE331" s="105"/>
      <c r="AF331" s="104"/>
      <c r="AG331" s="104"/>
      <c r="AH331" s="104"/>
    </row>
    <row r="332" s="8" customFormat="1" ht="126" customHeight="1" spans="1:34">
      <c r="A332" s="37">
        <v>251</v>
      </c>
      <c r="B332" s="37" t="s">
        <v>41</v>
      </c>
      <c r="C332" s="40" t="s">
        <v>1082</v>
      </c>
      <c r="D332" s="43" t="s">
        <v>1083</v>
      </c>
      <c r="E332" s="40" t="s">
        <v>228</v>
      </c>
      <c r="F332" s="41" t="s">
        <v>1084</v>
      </c>
      <c r="G332" s="41">
        <v>1</v>
      </c>
      <c r="H332" s="46" t="s">
        <v>385</v>
      </c>
      <c r="I332" s="41" t="s">
        <v>1085</v>
      </c>
      <c r="J332" s="41" t="s">
        <v>48</v>
      </c>
      <c r="K332" s="41" t="s">
        <v>48</v>
      </c>
      <c r="L332" s="41" t="s">
        <v>48</v>
      </c>
      <c r="M332" s="60">
        <v>315</v>
      </c>
      <c r="N332" s="60">
        <v>636</v>
      </c>
      <c r="O332" s="60">
        <v>542</v>
      </c>
      <c r="P332" s="48">
        <v>1673</v>
      </c>
      <c r="Q332" s="152">
        <f>S332+U332+W332+Y332</f>
        <v>200</v>
      </c>
      <c r="R332" s="48">
        <f>T332+V332+X332+Z332</f>
        <v>200</v>
      </c>
      <c r="S332" s="48"/>
      <c r="T332" s="41"/>
      <c r="U332" s="41"/>
      <c r="V332" s="41"/>
      <c r="W332" s="41"/>
      <c r="X332" s="41"/>
      <c r="Y332" s="41">
        <v>200</v>
      </c>
      <c r="Z332" s="161">
        <v>200</v>
      </c>
      <c r="AA332" s="44" t="s">
        <v>386</v>
      </c>
      <c r="AB332" s="44" t="s">
        <v>386</v>
      </c>
      <c r="AC332" s="193" t="s">
        <v>1086</v>
      </c>
      <c r="AD332" s="93" t="s">
        <v>50</v>
      </c>
      <c r="AE332" s="111"/>
      <c r="AF332" s="112"/>
      <c r="AG332" s="117">
        <f>R332/Q332</f>
        <v>1</v>
      </c>
      <c r="AH332" s="155"/>
    </row>
    <row r="333" s="5" customFormat="1" ht="41" customHeight="1" spans="1:34">
      <c r="A333" s="32" t="s">
        <v>1087</v>
      </c>
      <c r="B333" s="32"/>
      <c r="C333" s="33"/>
      <c r="D333" s="34"/>
      <c r="E333" s="34"/>
      <c r="F333" s="35"/>
      <c r="G333" s="36"/>
      <c r="H333" s="34"/>
      <c r="I333" s="34"/>
      <c r="J333" s="35"/>
      <c r="K333" s="35"/>
      <c r="L333" s="35"/>
      <c r="M333" s="35"/>
      <c r="N333" s="35"/>
      <c r="O333" s="35"/>
      <c r="P333" s="33"/>
      <c r="Q333" s="33"/>
      <c r="R333" s="33"/>
      <c r="S333" s="33"/>
      <c r="T333" s="33"/>
      <c r="U333" s="33"/>
      <c r="V333" s="33"/>
      <c r="W333" s="33"/>
      <c r="X333" s="70"/>
      <c r="Y333" s="70"/>
      <c r="Z333" s="101"/>
      <c r="AA333" s="104"/>
      <c r="AB333" s="104"/>
      <c r="AC333" s="104"/>
      <c r="AD333" s="105"/>
      <c r="AE333" s="105"/>
      <c r="AF333" s="104"/>
      <c r="AG333" s="104"/>
      <c r="AH333" s="104"/>
    </row>
    <row r="334" s="3" customFormat="1" ht="30" customHeight="1" spans="1:34">
      <c r="A334" s="22" t="s">
        <v>1088</v>
      </c>
      <c r="B334" s="22"/>
      <c r="C334" s="23"/>
      <c r="D334" s="24"/>
      <c r="E334" s="24"/>
      <c r="F334" s="25"/>
      <c r="G334" s="26">
        <f>G335</f>
        <v>9</v>
      </c>
      <c r="H334" s="24"/>
      <c r="I334" s="24"/>
      <c r="J334" s="25"/>
      <c r="K334" s="25"/>
      <c r="L334" s="25"/>
      <c r="M334" s="25"/>
      <c r="N334" s="25"/>
      <c r="O334" s="25"/>
      <c r="P334" s="26"/>
      <c r="Q334" s="26">
        <f>Q335</f>
        <v>60.2</v>
      </c>
      <c r="R334" s="26">
        <f>R335</f>
        <v>60.2</v>
      </c>
      <c r="S334" s="26">
        <f>S335</f>
        <v>60.2</v>
      </c>
      <c r="T334" s="26">
        <f>T335</f>
        <v>60.2</v>
      </c>
      <c r="U334" s="26">
        <f t="shared" ref="U334:Z334" si="92">U335</f>
        <v>0</v>
      </c>
      <c r="V334" s="26">
        <f t="shared" si="92"/>
        <v>0</v>
      </c>
      <c r="W334" s="26">
        <f t="shared" si="92"/>
        <v>0</v>
      </c>
      <c r="X334" s="67">
        <f t="shared" si="92"/>
        <v>0</v>
      </c>
      <c r="Y334" s="67">
        <f t="shared" si="92"/>
        <v>0</v>
      </c>
      <c r="Z334" s="162">
        <f t="shared" si="92"/>
        <v>0</v>
      </c>
      <c r="AA334" s="85"/>
      <c r="AB334" s="85"/>
      <c r="AC334" s="85"/>
      <c r="AD334" s="86"/>
      <c r="AE334" s="86"/>
      <c r="AF334" s="85"/>
      <c r="AG334" s="85"/>
      <c r="AH334" s="85"/>
    </row>
    <row r="335" s="4" customFormat="1" ht="30" customHeight="1" spans="1:34">
      <c r="A335" s="27" t="s">
        <v>1089</v>
      </c>
      <c r="B335" s="27"/>
      <c r="C335" s="28"/>
      <c r="D335" s="29"/>
      <c r="E335" s="29"/>
      <c r="F335" s="30"/>
      <c r="G335" s="31">
        <f>G336+G346</f>
        <v>9</v>
      </c>
      <c r="H335" s="29"/>
      <c r="I335" s="29"/>
      <c r="J335" s="30"/>
      <c r="K335" s="30"/>
      <c r="L335" s="30"/>
      <c r="M335" s="30"/>
      <c r="N335" s="30"/>
      <c r="O335" s="30"/>
      <c r="P335" s="31"/>
      <c r="Q335" s="68">
        <f>Q336+Q346</f>
        <v>60.2</v>
      </c>
      <c r="R335" s="68">
        <f>R336+R346</f>
        <v>60.2</v>
      </c>
      <c r="S335" s="31">
        <f>S336+S346</f>
        <v>60.2</v>
      </c>
      <c r="T335" s="31">
        <f>T336+T346</f>
        <v>60.2</v>
      </c>
      <c r="U335" s="31">
        <f t="shared" ref="U335:Z335" si="93">U336+U346</f>
        <v>0</v>
      </c>
      <c r="V335" s="31">
        <f t="shared" si="93"/>
        <v>0</v>
      </c>
      <c r="W335" s="31">
        <f t="shared" si="93"/>
        <v>0</v>
      </c>
      <c r="X335" s="69">
        <f t="shared" si="93"/>
        <v>0</v>
      </c>
      <c r="Y335" s="69">
        <f t="shared" si="93"/>
        <v>0</v>
      </c>
      <c r="Z335" s="130">
        <f t="shared" si="93"/>
        <v>0</v>
      </c>
      <c r="AA335" s="88"/>
      <c r="AB335" s="88"/>
      <c r="AC335" s="88"/>
      <c r="AD335" s="89"/>
      <c r="AE335" s="89"/>
      <c r="AF335" s="88"/>
      <c r="AG335" s="88"/>
      <c r="AH335" s="88"/>
    </row>
    <row r="336" s="5" customFormat="1" ht="41" customHeight="1" spans="1:34">
      <c r="A336" s="32" t="s">
        <v>1090</v>
      </c>
      <c r="B336" s="32"/>
      <c r="C336" s="33"/>
      <c r="D336" s="34"/>
      <c r="E336" s="34"/>
      <c r="F336" s="35"/>
      <c r="G336" s="36">
        <f>SUM(G337:G345)</f>
        <v>9</v>
      </c>
      <c r="H336" s="34"/>
      <c r="I336" s="34"/>
      <c r="J336" s="35"/>
      <c r="K336" s="35"/>
      <c r="L336" s="35"/>
      <c r="M336" s="35"/>
      <c r="N336" s="35"/>
      <c r="O336" s="35"/>
      <c r="P336" s="33"/>
      <c r="Q336" s="33">
        <f>SUM(Q337:Q345)</f>
        <v>60.2</v>
      </c>
      <c r="R336" s="33">
        <f>SUM(R337:R345)</f>
        <v>60.2</v>
      </c>
      <c r="S336" s="33">
        <f>SUM(S337:S345)</f>
        <v>60.2</v>
      </c>
      <c r="T336" s="33">
        <f>SUM(T337:T345)</f>
        <v>60.2</v>
      </c>
      <c r="U336" s="33">
        <f t="shared" ref="U336:Z336" si="94">SUM(U337:U345)</f>
        <v>0</v>
      </c>
      <c r="V336" s="33">
        <f t="shared" si="94"/>
        <v>0</v>
      </c>
      <c r="W336" s="33">
        <f t="shared" si="94"/>
        <v>0</v>
      </c>
      <c r="X336" s="70">
        <f t="shared" si="94"/>
        <v>0</v>
      </c>
      <c r="Y336" s="70">
        <f t="shared" si="94"/>
        <v>0</v>
      </c>
      <c r="Z336" s="101">
        <f t="shared" si="94"/>
        <v>0</v>
      </c>
      <c r="AA336" s="104"/>
      <c r="AB336" s="104"/>
      <c r="AC336" s="104"/>
      <c r="AD336" s="105"/>
      <c r="AE336" s="105"/>
      <c r="AF336" s="104"/>
      <c r="AG336" s="104"/>
      <c r="AH336" s="104"/>
    </row>
    <row r="337" s="8" customFormat="1" ht="108" customHeight="1" spans="1:34">
      <c r="A337" s="37">
        <v>252</v>
      </c>
      <c r="B337" s="37" t="s">
        <v>41</v>
      </c>
      <c r="C337" s="44" t="s">
        <v>1091</v>
      </c>
      <c r="D337" s="45" t="s">
        <v>1092</v>
      </c>
      <c r="E337" s="57" t="s">
        <v>207</v>
      </c>
      <c r="F337" s="46" t="s">
        <v>1093</v>
      </c>
      <c r="G337" s="41">
        <v>1</v>
      </c>
      <c r="H337" s="46" t="s">
        <v>61</v>
      </c>
      <c r="I337" s="46" t="s">
        <v>820</v>
      </c>
      <c r="J337" s="42" t="s">
        <v>48</v>
      </c>
      <c r="K337" s="42" t="s">
        <v>48</v>
      </c>
      <c r="L337" s="42" t="s">
        <v>48</v>
      </c>
      <c r="M337" s="42">
        <v>10</v>
      </c>
      <c r="N337" s="42">
        <v>10</v>
      </c>
      <c r="O337" s="42">
        <v>10</v>
      </c>
      <c r="P337" s="42">
        <v>10</v>
      </c>
      <c r="Q337" s="152">
        <f t="shared" ref="Q337:Q346" si="95">S337+U337+W337+Y337</f>
        <v>3.6</v>
      </c>
      <c r="R337" s="48">
        <f t="shared" ref="R337:R345" si="96">T337+V337+X337+Z337</f>
        <v>3.6</v>
      </c>
      <c r="S337" s="46">
        <v>3.6</v>
      </c>
      <c r="T337" s="41">
        <v>3.6</v>
      </c>
      <c r="U337" s="48"/>
      <c r="V337" s="41"/>
      <c r="W337" s="41"/>
      <c r="X337" s="41"/>
      <c r="Y337" s="41"/>
      <c r="Z337" s="161"/>
      <c r="AA337" s="46" t="s">
        <v>61</v>
      </c>
      <c r="AB337" s="46" t="s">
        <v>61</v>
      </c>
      <c r="AC337" s="57" t="s">
        <v>816</v>
      </c>
      <c r="AD337" s="93" t="s">
        <v>50</v>
      </c>
      <c r="AE337" s="110"/>
      <c r="AF337" s="112"/>
      <c r="AG337" s="117">
        <f t="shared" ref="AG337:AG345" si="97">R337/Q337</f>
        <v>1</v>
      </c>
      <c r="AH337" s="155"/>
    </row>
    <row r="338" s="8" customFormat="1" ht="108" customHeight="1" spans="1:34">
      <c r="A338" s="37">
        <v>253</v>
      </c>
      <c r="B338" s="37" t="s">
        <v>41</v>
      </c>
      <c r="C338" s="54" t="s">
        <v>1094</v>
      </c>
      <c r="D338" s="55" t="s">
        <v>1095</v>
      </c>
      <c r="E338" s="57" t="s">
        <v>207</v>
      </c>
      <c r="F338" s="54" t="s">
        <v>1096</v>
      </c>
      <c r="G338" s="41">
        <v>1</v>
      </c>
      <c r="H338" s="41" t="s">
        <v>66</v>
      </c>
      <c r="I338" s="54" t="s">
        <v>66</v>
      </c>
      <c r="J338" s="42" t="s">
        <v>48</v>
      </c>
      <c r="K338" s="42" t="s">
        <v>48</v>
      </c>
      <c r="L338" s="42" t="s">
        <v>48</v>
      </c>
      <c r="M338" s="42">
        <v>36</v>
      </c>
      <c r="N338" s="42">
        <v>36</v>
      </c>
      <c r="O338" s="42">
        <v>36</v>
      </c>
      <c r="P338" s="42">
        <v>36</v>
      </c>
      <c r="Q338" s="152">
        <f t="shared" si="95"/>
        <v>20.4</v>
      </c>
      <c r="R338" s="48">
        <f t="shared" si="96"/>
        <v>20.4</v>
      </c>
      <c r="S338" s="54">
        <v>20.4</v>
      </c>
      <c r="T338" s="41">
        <v>20.4</v>
      </c>
      <c r="U338" s="48"/>
      <c r="V338" s="41"/>
      <c r="W338" s="41"/>
      <c r="X338" s="41"/>
      <c r="Y338" s="41"/>
      <c r="Z338" s="161"/>
      <c r="AA338" s="41" t="s">
        <v>66</v>
      </c>
      <c r="AB338" s="41" t="s">
        <v>66</v>
      </c>
      <c r="AC338" s="57" t="s">
        <v>816</v>
      </c>
      <c r="AD338" s="93" t="s">
        <v>50</v>
      </c>
      <c r="AE338" s="94"/>
      <c r="AF338" s="112"/>
      <c r="AG338" s="117">
        <f t="shared" si="97"/>
        <v>1</v>
      </c>
      <c r="AH338" s="155"/>
    </row>
    <row r="339" s="8" customFormat="1" ht="108" customHeight="1" spans="1:34">
      <c r="A339" s="37">
        <v>254</v>
      </c>
      <c r="B339" s="37" t="s">
        <v>41</v>
      </c>
      <c r="C339" s="41" t="s">
        <v>1097</v>
      </c>
      <c r="D339" s="43" t="s">
        <v>1098</v>
      </c>
      <c r="E339" s="57" t="s">
        <v>207</v>
      </c>
      <c r="F339" s="41" t="s">
        <v>1099</v>
      </c>
      <c r="G339" s="41">
        <v>1</v>
      </c>
      <c r="H339" s="41" t="s">
        <v>71</v>
      </c>
      <c r="I339" s="48" t="s">
        <v>71</v>
      </c>
      <c r="J339" s="42" t="s">
        <v>48</v>
      </c>
      <c r="K339" s="42" t="s">
        <v>48</v>
      </c>
      <c r="L339" s="42" t="s">
        <v>48</v>
      </c>
      <c r="M339" s="42">
        <v>7</v>
      </c>
      <c r="N339" s="42">
        <v>7</v>
      </c>
      <c r="O339" s="42">
        <v>7</v>
      </c>
      <c r="P339" s="42">
        <v>7</v>
      </c>
      <c r="Q339" s="152">
        <f t="shared" si="95"/>
        <v>4.2</v>
      </c>
      <c r="R339" s="48">
        <f t="shared" si="96"/>
        <v>4.2</v>
      </c>
      <c r="S339" s="41">
        <v>4.2</v>
      </c>
      <c r="T339" s="41">
        <v>4.2</v>
      </c>
      <c r="U339" s="41"/>
      <c r="V339" s="41"/>
      <c r="W339" s="41"/>
      <c r="X339" s="41"/>
      <c r="Y339" s="41"/>
      <c r="Z339" s="161"/>
      <c r="AA339" s="41" t="s">
        <v>71</v>
      </c>
      <c r="AB339" s="41" t="s">
        <v>71</v>
      </c>
      <c r="AC339" s="57" t="s">
        <v>816</v>
      </c>
      <c r="AD339" s="93" t="s">
        <v>50</v>
      </c>
      <c r="AE339" s="94"/>
      <c r="AF339" s="112"/>
      <c r="AG339" s="117">
        <f t="shared" si="97"/>
        <v>1</v>
      </c>
      <c r="AH339" s="155"/>
    </row>
    <row r="340" s="8" customFormat="1" ht="108" customHeight="1" spans="1:34">
      <c r="A340" s="37">
        <v>255</v>
      </c>
      <c r="B340" s="37" t="s">
        <v>41</v>
      </c>
      <c r="C340" s="44" t="s">
        <v>1100</v>
      </c>
      <c r="D340" s="44" t="s">
        <v>1101</v>
      </c>
      <c r="E340" s="57" t="s">
        <v>207</v>
      </c>
      <c r="F340" s="44" t="s">
        <v>1102</v>
      </c>
      <c r="G340" s="41">
        <v>1</v>
      </c>
      <c r="H340" s="41" t="s">
        <v>76</v>
      </c>
      <c r="I340" s="41" t="s">
        <v>1103</v>
      </c>
      <c r="J340" s="42" t="s">
        <v>48</v>
      </c>
      <c r="K340" s="42" t="s">
        <v>48</v>
      </c>
      <c r="L340" s="42" t="s">
        <v>48</v>
      </c>
      <c r="M340" s="42">
        <v>17</v>
      </c>
      <c r="N340" s="42">
        <v>17</v>
      </c>
      <c r="O340" s="42">
        <v>17</v>
      </c>
      <c r="P340" s="42">
        <v>17</v>
      </c>
      <c r="Q340" s="152">
        <f t="shared" si="95"/>
        <v>4</v>
      </c>
      <c r="R340" s="48">
        <f t="shared" si="96"/>
        <v>4</v>
      </c>
      <c r="S340" s="41">
        <v>4</v>
      </c>
      <c r="T340" s="41">
        <v>4</v>
      </c>
      <c r="U340" s="41"/>
      <c r="V340" s="41"/>
      <c r="W340" s="41"/>
      <c r="X340" s="41"/>
      <c r="Y340" s="41"/>
      <c r="Z340" s="161"/>
      <c r="AA340" s="41" t="s">
        <v>76</v>
      </c>
      <c r="AB340" s="41" t="s">
        <v>76</v>
      </c>
      <c r="AC340" s="57" t="s">
        <v>816</v>
      </c>
      <c r="AD340" s="93" t="s">
        <v>50</v>
      </c>
      <c r="AE340" s="93"/>
      <c r="AF340" s="112"/>
      <c r="AG340" s="117">
        <f t="shared" si="97"/>
        <v>1</v>
      </c>
      <c r="AH340" s="155"/>
    </row>
    <row r="341" s="8" customFormat="1" ht="108" customHeight="1" spans="1:34">
      <c r="A341" s="37">
        <v>256</v>
      </c>
      <c r="B341" s="37" t="s">
        <v>41</v>
      </c>
      <c r="C341" s="41" t="s">
        <v>1104</v>
      </c>
      <c r="D341" s="47" t="s">
        <v>1105</v>
      </c>
      <c r="E341" s="57" t="s">
        <v>207</v>
      </c>
      <c r="F341" s="47" t="s">
        <v>1106</v>
      </c>
      <c r="G341" s="41">
        <v>1</v>
      </c>
      <c r="H341" s="41" t="s">
        <v>81</v>
      </c>
      <c r="I341" s="41" t="s">
        <v>1107</v>
      </c>
      <c r="J341" s="42" t="s">
        <v>48</v>
      </c>
      <c r="K341" s="42" t="s">
        <v>48</v>
      </c>
      <c r="L341" s="42" t="s">
        <v>48</v>
      </c>
      <c r="M341" s="42">
        <v>9</v>
      </c>
      <c r="N341" s="42">
        <v>9</v>
      </c>
      <c r="O341" s="42">
        <v>9</v>
      </c>
      <c r="P341" s="42">
        <v>9</v>
      </c>
      <c r="Q341" s="152">
        <f t="shared" si="95"/>
        <v>4</v>
      </c>
      <c r="R341" s="48">
        <f t="shared" si="96"/>
        <v>4</v>
      </c>
      <c r="S341" s="41">
        <v>4</v>
      </c>
      <c r="T341" s="41">
        <v>4</v>
      </c>
      <c r="U341" s="48"/>
      <c r="V341" s="41"/>
      <c r="W341" s="41"/>
      <c r="X341" s="41"/>
      <c r="Y341" s="41"/>
      <c r="Z341" s="161"/>
      <c r="AA341" s="41" t="s">
        <v>81</v>
      </c>
      <c r="AB341" s="44" t="s">
        <v>81</v>
      </c>
      <c r="AC341" s="57" t="s">
        <v>816</v>
      </c>
      <c r="AD341" s="93" t="s">
        <v>50</v>
      </c>
      <c r="AE341" s="94"/>
      <c r="AF341" s="110"/>
      <c r="AG341" s="117">
        <f t="shared" si="97"/>
        <v>1</v>
      </c>
      <c r="AH341" s="155"/>
    </row>
    <row r="342" s="8" customFormat="1" ht="108" customHeight="1" spans="1:34">
      <c r="A342" s="37">
        <v>257</v>
      </c>
      <c r="B342" s="37" t="s">
        <v>41</v>
      </c>
      <c r="C342" s="41" t="s">
        <v>1108</v>
      </c>
      <c r="D342" s="43" t="s">
        <v>1109</v>
      </c>
      <c r="E342" s="57" t="s">
        <v>207</v>
      </c>
      <c r="F342" s="41" t="s">
        <v>1110</v>
      </c>
      <c r="G342" s="41">
        <v>1</v>
      </c>
      <c r="H342" s="48" t="s">
        <v>91</v>
      </c>
      <c r="I342" s="48" t="s">
        <v>91</v>
      </c>
      <c r="J342" s="42" t="s">
        <v>48</v>
      </c>
      <c r="K342" s="42" t="s">
        <v>48</v>
      </c>
      <c r="L342" s="42" t="s">
        <v>48</v>
      </c>
      <c r="M342" s="42">
        <v>10</v>
      </c>
      <c r="N342" s="42">
        <v>10</v>
      </c>
      <c r="O342" s="42">
        <v>10</v>
      </c>
      <c r="P342" s="42">
        <v>10</v>
      </c>
      <c r="Q342" s="152">
        <f t="shared" si="95"/>
        <v>6</v>
      </c>
      <c r="R342" s="48">
        <f t="shared" si="96"/>
        <v>6</v>
      </c>
      <c r="S342" s="48">
        <v>6</v>
      </c>
      <c r="T342" s="41">
        <v>6</v>
      </c>
      <c r="U342" s="44"/>
      <c r="V342" s="41"/>
      <c r="W342" s="41"/>
      <c r="X342" s="41"/>
      <c r="Y342" s="41"/>
      <c r="Z342" s="161"/>
      <c r="AA342" s="48" t="s">
        <v>91</v>
      </c>
      <c r="AB342" s="48" t="s">
        <v>91</v>
      </c>
      <c r="AC342" s="57" t="s">
        <v>816</v>
      </c>
      <c r="AD342" s="93" t="s">
        <v>50</v>
      </c>
      <c r="AE342" s="94"/>
      <c r="AF342" s="112"/>
      <c r="AG342" s="117">
        <f t="shared" si="97"/>
        <v>1</v>
      </c>
      <c r="AH342" s="155"/>
    </row>
    <row r="343" s="8" customFormat="1" ht="108" customHeight="1" spans="1:34">
      <c r="A343" s="37">
        <v>258</v>
      </c>
      <c r="B343" s="37" t="s">
        <v>41</v>
      </c>
      <c r="C343" s="57" t="s">
        <v>1111</v>
      </c>
      <c r="D343" s="169" t="s">
        <v>1112</v>
      </c>
      <c r="E343" s="57" t="s">
        <v>207</v>
      </c>
      <c r="F343" s="57" t="s">
        <v>1113</v>
      </c>
      <c r="G343" s="41">
        <v>1</v>
      </c>
      <c r="H343" s="48" t="s">
        <v>101</v>
      </c>
      <c r="I343" s="41" t="s">
        <v>101</v>
      </c>
      <c r="J343" s="42" t="s">
        <v>48</v>
      </c>
      <c r="K343" s="42" t="s">
        <v>48</v>
      </c>
      <c r="L343" s="42" t="s">
        <v>48</v>
      </c>
      <c r="M343" s="42">
        <v>21</v>
      </c>
      <c r="N343" s="42">
        <v>21</v>
      </c>
      <c r="O343" s="42">
        <v>21</v>
      </c>
      <c r="P343" s="42">
        <v>21</v>
      </c>
      <c r="Q343" s="152">
        <f t="shared" si="95"/>
        <v>12.6</v>
      </c>
      <c r="R343" s="48">
        <f t="shared" si="96"/>
        <v>12.6</v>
      </c>
      <c r="S343" s="48">
        <v>12.6</v>
      </c>
      <c r="T343" s="41">
        <v>12.6</v>
      </c>
      <c r="U343" s="48"/>
      <c r="V343" s="41"/>
      <c r="W343" s="41"/>
      <c r="X343" s="41"/>
      <c r="Y343" s="41"/>
      <c r="Z343" s="161"/>
      <c r="AA343" s="41" t="s">
        <v>101</v>
      </c>
      <c r="AB343" s="48" t="s">
        <v>101</v>
      </c>
      <c r="AC343" s="57" t="s">
        <v>816</v>
      </c>
      <c r="AD343" s="93" t="s">
        <v>50</v>
      </c>
      <c r="AE343" s="111"/>
      <c r="AF343" s="112"/>
      <c r="AG343" s="117">
        <f t="shared" si="97"/>
        <v>1</v>
      </c>
      <c r="AH343" s="155"/>
    </row>
    <row r="344" s="8" customFormat="1" ht="108" customHeight="1" spans="1:34">
      <c r="A344" s="37">
        <v>259</v>
      </c>
      <c r="B344" s="37" t="s">
        <v>41</v>
      </c>
      <c r="C344" s="44" t="s">
        <v>1114</v>
      </c>
      <c r="D344" s="47" t="s">
        <v>1115</v>
      </c>
      <c r="E344" s="57" t="s">
        <v>207</v>
      </c>
      <c r="F344" s="41" t="s">
        <v>1116</v>
      </c>
      <c r="G344" s="41">
        <v>1</v>
      </c>
      <c r="H344" s="48" t="s">
        <v>117</v>
      </c>
      <c r="I344" s="41" t="s">
        <v>117</v>
      </c>
      <c r="J344" s="42" t="s">
        <v>48</v>
      </c>
      <c r="K344" s="42" t="s">
        <v>48</v>
      </c>
      <c r="L344" s="42" t="s">
        <v>48</v>
      </c>
      <c r="M344" s="42">
        <v>7</v>
      </c>
      <c r="N344" s="42">
        <v>7</v>
      </c>
      <c r="O344" s="42">
        <v>7</v>
      </c>
      <c r="P344" s="42">
        <v>7</v>
      </c>
      <c r="Q344" s="152">
        <f t="shared" si="95"/>
        <v>4.2</v>
      </c>
      <c r="R344" s="48">
        <f t="shared" si="96"/>
        <v>4.2</v>
      </c>
      <c r="S344" s="44">
        <v>4.2</v>
      </c>
      <c r="T344" s="41">
        <v>4.2</v>
      </c>
      <c r="U344" s="41"/>
      <c r="V344" s="41"/>
      <c r="W344" s="41"/>
      <c r="X344" s="41"/>
      <c r="Y344" s="41"/>
      <c r="Z344" s="161"/>
      <c r="AA344" s="48" t="s">
        <v>117</v>
      </c>
      <c r="AB344" s="48" t="s">
        <v>117</v>
      </c>
      <c r="AC344" s="57" t="s">
        <v>816</v>
      </c>
      <c r="AD344" s="93" t="s">
        <v>50</v>
      </c>
      <c r="AE344" s="94"/>
      <c r="AF344" s="112"/>
      <c r="AG344" s="117">
        <f t="shared" si="97"/>
        <v>1</v>
      </c>
      <c r="AH344" s="155"/>
    </row>
    <row r="345" s="8" customFormat="1" ht="108" customHeight="1" spans="1:34">
      <c r="A345" s="37">
        <v>260</v>
      </c>
      <c r="B345" s="37" t="s">
        <v>41</v>
      </c>
      <c r="C345" s="38" t="s">
        <v>1117</v>
      </c>
      <c r="D345" s="49" t="s">
        <v>1118</v>
      </c>
      <c r="E345" s="57" t="s">
        <v>207</v>
      </c>
      <c r="F345" s="41" t="s">
        <v>1119</v>
      </c>
      <c r="G345" s="41">
        <v>1</v>
      </c>
      <c r="H345" s="41" t="s">
        <v>122</v>
      </c>
      <c r="I345" s="38" t="s">
        <v>122</v>
      </c>
      <c r="J345" s="42" t="s">
        <v>48</v>
      </c>
      <c r="K345" s="42" t="s">
        <v>48</v>
      </c>
      <c r="L345" s="42" t="s">
        <v>48</v>
      </c>
      <c r="M345" s="42">
        <v>2</v>
      </c>
      <c r="N345" s="42">
        <v>2</v>
      </c>
      <c r="O345" s="42">
        <v>2</v>
      </c>
      <c r="P345" s="42">
        <v>2</v>
      </c>
      <c r="Q345" s="152">
        <f t="shared" si="95"/>
        <v>1.2</v>
      </c>
      <c r="R345" s="48">
        <f t="shared" si="96"/>
        <v>1.2</v>
      </c>
      <c r="S345" s="38">
        <v>1.2</v>
      </c>
      <c r="T345" s="41">
        <v>1.2</v>
      </c>
      <c r="U345" s="37"/>
      <c r="V345" s="41"/>
      <c r="W345" s="41"/>
      <c r="X345" s="41"/>
      <c r="Y345" s="41"/>
      <c r="Z345" s="161"/>
      <c r="AA345" s="38" t="s">
        <v>122</v>
      </c>
      <c r="AB345" s="41" t="s">
        <v>122</v>
      </c>
      <c r="AC345" s="57" t="s">
        <v>816</v>
      </c>
      <c r="AD345" s="93" t="s">
        <v>50</v>
      </c>
      <c r="AE345" s="94"/>
      <c r="AF345" s="112"/>
      <c r="AG345" s="117">
        <f t="shared" si="97"/>
        <v>1</v>
      </c>
      <c r="AH345" s="155"/>
    </row>
    <row r="346" s="5" customFormat="1" ht="41" customHeight="1" spans="1:34">
      <c r="A346" s="32" t="s">
        <v>1120</v>
      </c>
      <c r="B346" s="32"/>
      <c r="C346" s="33"/>
      <c r="D346" s="34"/>
      <c r="E346" s="34"/>
      <c r="F346" s="35"/>
      <c r="G346" s="36"/>
      <c r="H346" s="34"/>
      <c r="I346" s="34"/>
      <c r="J346" s="35"/>
      <c r="K346" s="35"/>
      <c r="L346" s="35"/>
      <c r="M346" s="35"/>
      <c r="N346" s="35"/>
      <c r="O346" s="35"/>
      <c r="P346" s="33"/>
      <c r="Q346" s="33"/>
      <c r="R346" s="33"/>
      <c r="S346" s="33"/>
      <c r="T346" s="33"/>
      <c r="U346" s="33"/>
      <c r="V346" s="33"/>
      <c r="W346" s="33"/>
      <c r="X346" s="70"/>
      <c r="Y346" s="70"/>
      <c r="Z346" s="101"/>
      <c r="AA346" s="104"/>
      <c r="AB346" s="104"/>
      <c r="AC346" s="104"/>
      <c r="AD346" s="105"/>
      <c r="AE346" s="105"/>
      <c r="AF346" s="104"/>
      <c r="AG346" s="104"/>
      <c r="AH346" s="104"/>
    </row>
    <row r="347" s="3" customFormat="1" ht="30" customHeight="1" spans="1:34">
      <c r="A347" s="22" t="s">
        <v>1121</v>
      </c>
      <c r="B347" s="22"/>
      <c r="C347" s="23"/>
      <c r="D347" s="24"/>
      <c r="E347" s="24"/>
      <c r="F347" s="25"/>
      <c r="G347" s="26">
        <f>G348+G350</f>
        <v>1</v>
      </c>
      <c r="H347" s="24"/>
      <c r="I347" s="24"/>
      <c r="J347" s="25"/>
      <c r="K347" s="25"/>
      <c r="L347" s="25"/>
      <c r="M347" s="25"/>
      <c r="N347" s="25"/>
      <c r="O347" s="25"/>
      <c r="P347" s="26"/>
      <c r="Q347" s="26">
        <f>Q348+Q350</f>
        <v>320.4</v>
      </c>
      <c r="R347" s="26">
        <f>R348+R350</f>
        <v>320.4</v>
      </c>
      <c r="S347" s="26">
        <f>S348+S350</f>
        <v>320.4</v>
      </c>
      <c r="T347" s="26">
        <f>T348+T350</f>
        <v>320.4</v>
      </c>
      <c r="U347" s="26">
        <f t="shared" ref="U347:Z347" si="98">U348+U350</f>
        <v>0</v>
      </c>
      <c r="V347" s="26">
        <f t="shared" si="98"/>
        <v>0</v>
      </c>
      <c r="W347" s="26">
        <f t="shared" si="98"/>
        <v>0</v>
      </c>
      <c r="X347" s="67">
        <f t="shared" si="98"/>
        <v>0</v>
      </c>
      <c r="Y347" s="67">
        <f t="shared" si="98"/>
        <v>0</v>
      </c>
      <c r="Z347" s="162">
        <f t="shared" si="98"/>
        <v>0</v>
      </c>
      <c r="AA347" s="85"/>
      <c r="AB347" s="85"/>
      <c r="AC347" s="85"/>
      <c r="AD347" s="86"/>
      <c r="AE347" s="86"/>
      <c r="AF347" s="85"/>
      <c r="AG347" s="85"/>
      <c r="AH347" s="85"/>
    </row>
    <row r="348" s="4" customFormat="1" ht="30" customHeight="1" spans="1:34">
      <c r="A348" s="27" t="s">
        <v>1122</v>
      </c>
      <c r="B348" s="27"/>
      <c r="C348" s="28"/>
      <c r="D348" s="29"/>
      <c r="E348" s="29"/>
      <c r="F348" s="30"/>
      <c r="G348" s="31"/>
      <c r="H348" s="29"/>
      <c r="I348" s="29"/>
      <c r="J348" s="30"/>
      <c r="K348" s="30"/>
      <c r="L348" s="30"/>
      <c r="M348" s="30"/>
      <c r="N348" s="30"/>
      <c r="O348" s="30"/>
      <c r="P348" s="31"/>
      <c r="Q348" s="68"/>
      <c r="R348" s="68"/>
      <c r="S348" s="31"/>
      <c r="T348" s="31"/>
      <c r="U348" s="31"/>
      <c r="V348" s="31"/>
      <c r="W348" s="31"/>
      <c r="X348" s="69"/>
      <c r="Y348" s="69"/>
      <c r="Z348" s="130"/>
      <c r="AA348" s="88"/>
      <c r="AB348" s="88"/>
      <c r="AC348" s="88"/>
      <c r="AD348" s="89"/>
      <c r="AE348" s="89"/>
      <c r="AF348" s="88"/>
      <c r="AG348" s="88"/>
      <c r="AH348" s="88"/>
    </row>
    <row r="349" s="5" customFormat="1" ht="41" customHeight="1" spans="1:34">
      <c r="A349" s="32" t="s">
        <v>1123</v>
      </c>
      <c r="B349" s="32"/>
      <c r="C349" s="33"/>
      <c r="D349" s="34"/>
      <c r="E349" s="34"/>
      <c r="F349" s="35"/>
      <c r="G349" s="36"/>
      <c r="H349" s="34"/>
      <c r="I349" s="34"/>
      <c r="J349" s="35"/>
      <c r="K349" s="35"/>
      <c r="L349" s="35"/>
      <c r="M349" s="35"/>
      <c r="N349" s="35"/>
      <c r="O349" s="35"/>
      <c r="P349" s="33"/>
      <c r="Q349" s="33"/>
      <c r="R349" s="33"/>
      <c r="S349" s="33"/>
      <c r="T349" s="33"/>
      <c r="U349" s="33"/>
      <c r="V349" s="33"/>
      <c r="W349" s="33"/>
      <c r="X349" s="70"/>
      <c r="Y349" s="70"/>
      <c r="Z349" s="101"/>
      <c r="AA349" s="104"/>
      <c r="AB349" s="104"/>
      <c r="AC349" s="104"/>
      <c r="AD349" s="105"/>
      <c r="AE349" s="105"/>
      <c r="AF349" s="104"/>
      <c r="AG349" s="104"/>
      <c r="AH349" s="104"/>
    </row>
    <row r="350" s="4" customFormat="1" ht="30" customHeight="1" spans="1:34">
      <c r="A350" s="27" t="s">
        <v>1124</v>
      </c>
      <c r="B350" s="27"/>
      <c r="C350" s="28"/>
      <c r="D350" s="29"/>
      <c r="E350" s="29"/>
      <c r="F350" s="30"/>
      <c r="G350" s="31">
        <f>G351+G353</f>
        <v>1</v>
      </c>
      <c r="H350" s="29"/>
      <c r="I350" s="29"/>
      <c r="J350" s="30"/>
      <c r="K350" s="30"/>
      <c r="L350" s="30"/>
      <c r="M350" s="30"/>
      <c r="N350" s="30"/>
      <c r="O350" s="30"/>
      <c r="P350" s="31"/>
      <c r="Q350" s="68">
        <f>Q351+Q353</f>
        <v>320.4</v>
      </c>
      <c r="R350" s="68">
        <f>R351+R353</f>
        <v>320.4</v>
      </c>
      <c r="S350" s="31">
        <f>S351+S353</f>
        <v>320.4</v>
      </c>
      <c r="T350" s="31">
        <f>T351+T353</f>
        <v>320.4</v>
      </c>
      <c r="U350" s="31">
        <f t="shared" ref="U350:Z350" si="99">U351+U353</f>
        <v>0</v>
      </c>
      <c r="V350" s="31">
        <f t="shared" si="99"/>
        <v>0</v>
      </c>
      <c r="W350" s="31">
        <f t="shared" si="99"/>
        <v>0</v>
      </c>
      <c r="X350" s="69">
        <f t="shared" si="99"/>
        <v>0</v>
      </c>
      <c r="Y350" s="69">
        <f t="shared" si="99"/>
        <v>0</v>
      </c>
      <c r="Z350" s="130">
        <f t="shared" si="99"/>
        <v>0</v>
      </c>
      <c r="AA350" s="88"/>
      <c r="AB350" s="88"/>
      <c r="AC350" s="88"/>
      <c r="AD350" s="89"/>
      <c r="AE350" s="89"/>
      <c r="AF350" s="88"/>
      <c r="AG350" s="88"/>
      <c r="AH350" s="88"/>
    </row>
    <row r="351" s="5" customFormat="1" ht="41" customHeight="1" spans="1:34">
      <c r="A351" s="32" t="s">
        <v>1125</v>
      </c>
      <c r="B351" s="32"/>
      <c r="C351" s="33"/>
      <c r="D351" s="34"/>
      <c r="E351" s="34"/>
      <c r="F351" s="35"/>
      <c r="G351" s="36">
        <f>SUM(G352)</f>
        <v>1</v>
      </c>
      <c r="H351" s="34"/>
      <c r="I351" s="34"/>
      <c r="J351" s="35"/>
      <c r="K351" s="35"/>
      <c r="L351" s="35"/>
      <c r="M351" s="35"/>
      <c r="N351" s="35"/>
      <c r="O351" s="35"/>
      <c r="P351" s="33"/>
      <c r="Q351" s="33">
        <f>SUM(Q352)</f>
        <v>320.4</v>
      </c>
      <c r="R351" s="33">
        <f>SUM(R352)</f>
        <v>320.4</v>
      </c>
      <c r="S351" s="33">
        <f>SUM(S352)</f>
        <v>320.4</v>
      </c>
      <c r="T351" s="33">
        <f>SUM(T352)</f>
        <v>320.4</v>
      </c>
      <c r="U351" s="33">
        <f t="shared" ref="U351:Z351" si="100">SUM(U352)</f>
        <v>0</v>
      </c>
      <c r="V351" s="33">
        <f t="shared" si="100"/>
        <v>0</v>
      </c>
      <c r="W351" s="33">
        <f t="shared" si="100"/>
        <v>0</v>
      </c>
      <c r="X351" s="70">
        <f t="shared" si="100"/>
        <v>0</v>
      </c>
      <c r="Y351" s="70">
        <f t="shared" si="100"/>
        <v>0</v>
      </c>
      <c r="Z351" s="101">
        <f t="shared" si="100"/>
        <v>0</v>
      </c>
      <c r="AA351" s="104"/>
      <c r="AB351" s="104"/>
      <c r="AC351" s="104"/>
      <c r="AD351" s="105"/>
      <c r="AE351" s="105"/>
      <c r="AF351" s="104"/>
      <c r="AG351" s="104"/>
      <c r="AH351" s="104"/>
    </row>
    <row r="352" s="8" customFormat="1" ht="112" customHeight="1" spans="1:34">
      <c r="A352" s="37">
        <v>261</v>
      </c>
      <c r="B352" s="37" t="s">
        <v>41</v>
      </c>
      <c r="C352" s="190" t="s">
        <v>1126</v>
      </c>
      <c r="D352" s="169" t="s">
        <v>1127</v>
      </c>
      <c r="E352" s="57" t="s">
        <v>207</v>
      </c>
      <c r="F352" s="191" t="s">
        <v>1128</v>
      </c>
      <c r="G352" s="41">
        <v>1</v>
      </c>
      <c r="H352" s="46" t="s">
        <v>385</v>
      </c>
      <c r="I352" s="192"/>
      <c r="J352" s="42" t="s">
        <v>48</v>
      </c>
      <c r="K352" s="42" t="s">
        <v>48</v>
      </c>
      <c r="L352" s="42" t="s">
        <v>48</v>
      </c>
      <c r="M352" s="42">
        <v>860</v>
      </c>
      <c r="N352" s="42">
        <v>860</v>
      </c>
      <c r="O352" s="42">
        <v>860</v>
      </c>
      <c r="P352" s="42">
        <v>860</v>
      </c>
      <c r="Q352" s="152">
        <f>S352+U352+W352+Y352</f>
        <v>320.4</v>
      </c>
      <c r="R352" s="48">
        <f>T352+V352+X352+Z352</f>
        <v>320.4</v>
      </c>
      <c r="S352" s="42">
        <v>320.4</v>
      </c>
      <c r="T352" s="37">
        <v>320.4</v>
      </c>
      <c r="U352" s="41"/>
      <c r="V352" s="41"/>
      <c r="W352" s="41"/>
      <c r="X352" s="41"/>
      <c r="Y352" s="41"/>
      <c r="Z352" s="161"/>
      <c r="AA352" s="44" t="s">
        <v>487</v>
      </c>
      <c r="AB352" s="192" t="s">
        <v>560</v>
      </c>
      <c r="AC352" s="57" t="s">
        <v>1129</v>
      </c>
      <c r="AD352" s="94" t="s">
        <v>50</v>
      </c>
      <c r="AE352" s="111"/>
      <c r="AF352" s="112"/>
      <c r="AG352" s="117">
        <f>R352/Q352</f>
        <v>1</v>
      </c>
      <c r="AH352" s="192" t="s">
        <v>51</v>
      </c>
    </row>
    <row r="353" s="5" customFormat="1" ht="41" customHeight="1" spans="1:34">
      <c r="A353" s="32" t="s">
        <v>1130</v>
      </c>
      <c r="B353" s="32"/>
      <c r="C353" s="33"/>
      <c r="D353" s="34"/>
      <c r="E353" s="34"/>
      <c r="F353" s="35"/>
      <c r="G353" s="36"/>
      <c r="H353" s="34"/>
      <c r="I353" s="34"/>
      <c r="J353" s="35"/>
      <c r="K353" s="35"/>
      <c r="L353" s="35"/>
      <c r="M353" s="35"/>
      <c r="N353" s="35"/>
      <c r="O353" s="35"/>
      <c r="P353" s="33"/>
      <c r="Q353" s="33"/>
      <c r="R353" s="33"/>
      <c r="S353" s="33"/>
      <c r="T353" s="33"/>
      <c r="U353" s="33"/>
      <c r="V353" s="33"/>
      <c r="W353" s="33"/>
      <c r="X353" s="70"/>
      <c r="Y353" s="70"/>
      <c r="Z353" s="101"/>
      <c r="AA353" s="104"/>
      <c r="AB353" s="104"/>
      <c r="AC353" s="104"/>
      <c r="AD353" s="105"/>
      <c r="AE353" s="105"/>
      <c r="AF353" s="104"/>
      <c r="AG353" s="104"/>
      <c r="AH353" s="104"/>
    </row>
    <row r="354" s="3" customFormat="1" ht="30" customHeight="1" spans="1:34">
      <c r="A354" s="22" t="s">
        <v>1131</v>
      </c>
      <c r="B354" s="22"/>
      <c r="C354" s="23"/>
      <c r="D354" s="24"/>
      <c r="E354" s="24"/>
      <c r="F354" s="25"/>
      <c r="G354" s="26"/>
      <c r="H354" s="24"/>
      <c r="I354" s="24"/>
      <c r="J354" s="25"/>
      <c r="K354" s="25"/>
      <c r="L354" s="25"/>
      <c r="M354" s="25"/>
      <c r="N354" s="25"/>
      <c r="O354" s="25"/>
      <c r="P354" s="26"/>
      <c r="Q354" s="26"/>
      <c r="R354" s="26"/>
      <c r="S354" s="26"/>
      <c r="T354" s="26"/>
      <c r="U354" s="26"/>
      <c r="V354" s="26"/>
      <c r="W354" s="26"/>
      <c r="X354" s="67"/>
      <c r="Y354" s="67"/>
      <c r="Z354" s="162"/>
      <c r="AA354" s="85"/>
      <c r="AB354" s="85"/>
      <c r="AC354" s="85"/>
      <c r="AD354" s="86"/>
      <c r="AE354" s="86"/>
      <c r="AF354" s="85"/>
      <c r="AG354" s="85"/>
      <c r="AH354" s="85"/>
    </row>
    <row r="355" s="4" customFormat="1" ht="30" customHeight="1" spans="1:34">
      <c r="A355" s="27" t="s">
        <v>1132</v>
      </c>
      <c r="B355" s="27"/>
      <c r="C355" s="28"/>
      <c r="D355" s="29"/>
      <c r="E355" s="29"/>
      <c r="F355" s="30"/>
      <c r="G355" s="31"/>
      <c r="H355" s="29"/>
      <c r="I355" s="29"/>
      <c r="J355" s="30"/>
      <c r="K355" s="30"/>
      <c r="L355" s="30"/>
      <c r="M355" s="30"/>
      <c r="N355" s="30"/>
      <c r="O355" s="30"/>
      <c r="P355" s="31"/>
      <c r="Q355" s="68"/>
      <c r="R355" s="68"/>
      <c r="S355" s="31"/>
      <c r="T355" s="31"/>
      <c r="U355" s="31"/>
      <c r="V355" s="31"/>
      <c r="W355" s="31"/>
      <c r="X355" s="69"/>
      <c r="Y355" s="69"/>
      <c r="Z355" s="130"/>
      <c r="AA355" s="88"/>
      <c r="AB355" s="88"/>
      <c r="AC355" s="88"/>
      <c r="AD355" s="89"/>
      <c r="AE355" s="89"/>
      <c r="AF355" s="88"/>
      <c r="AG355" s="88"/>
      <c r="AH355" s="88"/>
    </row>
    <row r="356" s="5" customFormat="1" ht="41" customHeight="1" spans="1:34">
      <c r="A356" s="32" t="s">
        <v>1133</v>
      </c>
      <c r="B356" s="32"/>
      <c r="C356" s="33"/>
      <c r="D356" s="34"/>
      <c r="E356" s="34"/>
      <c r="F356" s="35"/>
      <c r="G356" s="36"/>
      <c r="H356" s="34"/>
      <c r="I356" s="34"/>
      <c r="J356" s="35"/>
      <c r="K356" s="35"/>
      <c r="L356" s="35"/>
      <c r="M356" s="35"/>
      <c r="N356" s="35"/>
      <c r="O356" s="35"/>
      <c r="P356" s="33"/>
      <c r="Q356" s="33"/>
      <c r="R356" s="33"/>
      <c r="S356" s="33"/>
      <c r="T356" s="33"/>
      <c r="U356" s="33"/>
      <c r="V356" s="33"/>
      <c r="W356" s="33"/>
      <c r="X356" s="70"/>
      <c r="Y356" s="70"/>
      <c r="Z356" s="101"/>
      <c r="AA356" s="104"/>
      <c r="AB356" s="104"/>
      <c r="AC356" s="104"/>
      <c r="AD356" s="105"/>
      <c r="AE356" s="105"/>
      <c r="AF356" s="104"/>
      <c r="AG356" s="104"/>
      <c r="AH356" s="104"/>
    </row>
    <row r="357" s="3" customFormat="1" ht="30" customHeight="1" spans="1:34">
      <c r="A357" s="22" t="s">
        <v>1134</v>
      </c>
      <c r="B357" s="22"/>
      <c r="C357" s="23"/>
      <c r="D357" s="24"/>
      <c r="E357" s="24"/>
      <c r="F357" s="25"/>
      <c r="G357" s="26">
        <f>G358</f>
        <v>1</v>
      </c>
      <c r="H357" s="24"/>
      <c r="I357" s="24"/>
      <c r="J357" s="25"/>
      <c r="K357" s="25"/>
      <c r="L357" s="25"/>
      <c r="M357" s="25"/>
      <c r="N357" s="25"/>
      <c r="O357" s="25"/>
      <c r="P357" s="26"/>
      <c r="Q357" s="26">
        <f>Q358</f>
        <v>250</v>
      </c>
      <c r="R357" s="26">
        <f>R358</f>
        <v>250</v>
      </c>
      <c r="S357" s="26">
        <f>S358</f>
        <v>100</v>
      </c>
      <c r="T357" s="26">
        <f>T358</f>
        <v>100</v>
      </c>
      <c r="U357" s="26">
        <f t="shared" ref="U357:Z357" si="101">U358</f>
        <v>40</v>
      </c>
      <c r="V357" s="26">
        <f t="shared" si="101"/>
        <v>40</v>
      </c>
      <c r="W357" s="26">
        <f t="shared" si="101"/>
        <v>0</v>
      </c>
      <c r="X357" s="67">
        <f t="shared" si="101"/>
        <v>0</v>
      </c>
      <c r="Y357" s="67">
        <f t="shared" si="101"/>
        <v>110</v>
      </c>
      <c r="Z357" s="162">
        <f t="shared" si="101"/>
        <v>110</v>
      </c>
      <c r="AA357" s="85"/>
      <c r="AB357" s="85"/>
      <c r="AC357" s="85"/>
      <c r="AD357" s="86"/>
      <c r="AE357" s="86"/>
      <c r="AF357" s="85"/>
      <c r="AG357" s="85"/>
      <c r="AH357" s="85"/>
    </row>
    <row r="358" s="4" customFormat="1" ht="30" customHeight="1" spans="1:34">
      <c r="A358" s="27" t="s">
        <v>1135</v>
      </c>
      <c r="B358" s="27"/>
      <c r="C358" s="28"/>
      <c r="D358" s="29"/>
      <c r="E358" s="29"/>
      <c r="F358" s="30"/>
      <c r="G358" s="31">
        <f>G359</f>
        <v>1</v>
      </c>
      <c r="H358" s="29"/>
      <c r="I358" s="29"/>
      <c r="J358" s="30"/>
      <c r="K358" s="30"/>
      <c r="L358" s="30"/>
      <c r="M358" s="30"/>
      <c r="N358" s="30"/>
      <c r="O358" s="30"/>
      <c r="P358" s="31"/>
      <c r="Q358" s="68">
        <f>Q359</f>
        <v>250</v>
      </c>
      <c r="R358" s="68">
        <f>R359</f>
        <v>250</v>
      </c>
      <c r="S358" s="31">
        <f>S359</f>
        <v>100</v>
      </c>
      <c r="T358" s="31">
        <f>T359</f>
        <v>100</v>
      </c>
      <c r="U358" s="31">
        <f t="shared" ref="U358:Z358" si="102">U359</f>
        <v>40</v>
      </c>
      <c r="V358" s="31">
        <f t="shared" si="102"/>
        <v>40</v>
      </c>
      <c r="W358" s="31">
        <f t="shared" si="102"/>
        <v>0</v>
      </c>
      <c r="X358" s="69">
        <f t="shared" si="102"/>
        <v>0</v>
      </c>
      <c r="Y358" s="69">
        <f t="shared" si="102"/>
        <v>110</v>
      </c>
      <c r="Z358" s="130">
        <f t="shared" si="102"/>
        <v>110</v>
      </c>
      <c r="AA358" s="88"/>
      <c r="AB358" s="88"/>
      <c r="AC358" s="88"/>
      <c r="AD358" s="89"/>
      <c r="AE358" s="89"/>
      <c r="AF358" s="88"/>
      <c r="AG358" s="88"/>
      <c r="AH358" s="88"/>
    </row>
    <row r="359" s="5" customFormat="1" ht="41" customHeight="1" spans="1:34">
      <c r="A359" s="32" t="s">
        <v>1135</v>
      </c>
      <c r="B359" s="32"/>
      <c r="C359" s="33"/>
      <c r="D359" s="34"/>
      <c r="E359" s="34"/>
      <c r="F359" s="35"/>
      <c r="G359" s="36">
        <f>SUM(G360:G360)</f>
        <v>1</v>
      </c>
      <c r="H359" s="34"/>
      <c r="I359" s="34"/>
      <c r="J359" s="35"/>
      <c r="K359" s="35"/>
      <c r="L359" s="35"/>
      <c r="M359" s="35"/>
      <c r="N359" s="35"/>
      <c r="O359" s="35"/>
      <c r="P359" s="33"/>
      <c r="Q359" s="33">
        <f>SUM(Q360:Q360)</f>
        <v>250</v>
      </c>
      <c r="R359" s="33">
        <f>SUM(R360:R360)</f>
        <v>250</v>
      </c>
      <c r="S359" s="33">
        <f>SUM(S360:S360)</f>
        <v>100</v>
      </c>
      <c r="T359" s="33">
        <f>SUM(T360:T360)</f>
        <v>100</v>
      </c>
      <c r="U359" s="33">
        <f t="shared" ref="U359:Z359" si="103">SUM(U360:U360)</f>
        <v>40</v>
      </c>
      <c r="V359" s="33">
        <f t="shared" si="103"/>
        <v>40</v>
      </c>
      <c r="W359" s="33">
        <f t="shared" si="103"/>
        <v>0</v>
      </c>
      <c r="X359" s="70">
        <f t="shared" si="103"/>
        <v>0</v>
      </c>
      <c r="Y359" s="70">
        <f t="shared" si="103"/>
        <v>110</v>
      </c>
      <c r="Z359" s="101">
        <f t="shared" si="103"/>
        <v>110</v>
      </c>
      <c r="AA359" s="104"/>
      <c r="AB359" s="104"/>
      <c r="AC359" s="104"/>
      <c r="AD359" s="105"/>
      <c r="AE359" s="105"/>
      <c r="AF359" s="104"/>
      <c r="AG359" s="104"/>
      <c r="AH359" s="104"/>
    </row>
    <row r="360" s="1" customFormat="1" ht="102" customHeight="1" spans="1:34">
      <c r="A360" s="37">
        <v>262</v>
      </c>
      <c r="B360" s="37" t="s">
        <v>41</v>
      </c>
      <c r="C360" s="191" t="s">
        <v>1136</v>
      </c>
      <c r="D360" s="191" t="s">
        <v>1137</v>
      </c>
      <c r="E360" s="37" t="s">
        <v>207</v>
      </c>
      <c r="F360" s="191" t="s">
        <v>1138</v>
      </c>
      <c r="G360" s="41">
        <v>1</v>
      </c>
      <c r="H360" s="46" t="s">
        <v>385</v>
      </c>
      <c r="I360" s="192"/>
      <c r="J360" s="42" t="s">
        <v>48</v>
      </c>
      <c r="K360" s="42" t="s">
        <v>48</v>
      </c>
      <c r="L360" s="42" t="s">
        <v>48</v>
      </c>
      <c r="M360" s="60"/>
      <c r="N360" s="60"/>
      <c r="O360" s="60"/>
      <c r="P360" s="48"/>
      <c r="Q360" s="152">
        <f>S360+U360+W360+Y360</f>
        <v>250</v>
      </c>
      <c r="R360" s="48">
        <f>T360+V360+X360+Z360</f>
        <v>250</v>
      </c>
      <c r="S360" s="48">
        <v>100</v>
      </c>
      <c r="T360" s="41">
        <v>100</v>
      </c>
      <c r="U360" s="41">
        <v>40</v>
      </c>
      <c r="V360" s="41">
        <v>40</v>
      </c>
      <c r="W360" s="41"/>
      <c r="X360" s="41"/>
      <c r="Y360" s="41">
        <v>110</v>
      </c>
      <c r="Z360" s="161">
        <v>110</v>
      </c>
      <c r="AA360" s="44" t="s">
        <v>487</v>
      </c>
      <c r="AB360" s="192" t="s">
        <v>560</v>
      </c>
      <c r="AC360" s="41" t="s">
        <v>1139</v>
      </c>
      <c r="AD360" s="97" t="s">
        <v>50</v>
      </c>
      <c r="AE360" s="111"/>
      <c r="AF360" s="112"/>
      <c r="AG360" s="117">
        <f>R360/Q360</f>
        <v>1</v>
      </c>
      <c r="AH360" s="110"/>
    </row>
    <row r="361" s="3" customFormat="1" ht="30" customHeight="1" spans="1:34">
      <c r="A361" s="22" t="s">
        <v>1140</v>
      </c>
      <c r="B361" s="22"/>
      <c r="C361" s="23"/>
      <c r="D361" s="24"/>
      <c r="E361" s="24"/>
      <c r="F361" s="25"/>
      <c r="G361" s="26">
        <f>G362</f>
        <v>0</v>
      </c>
      <c r="H361" s="24"/>
      <c r="I361" s="24"/>
      <c r="J361" s="25"/>
      <c r="K361" s="25"/>
      <c r="L361" s="25"/>
      <c r="M361" s="25">
        <f t="shared" ref="H361:Z361" si="104">M362</f>
        <v>0</v>
      </c>
      <c r="N361" s="25">
        <f t="shared" si="104"/>
        <v>0</v>
      </c>
      <c r="O361" s="25">
        <f t="shared" si="104"/>
        <v>0</v>
      </c>
      <c r="P361" s="26">
        <f t="shared" si="104"/>
        <v>0</v>
      </c>
      <c r="Q361" s="26">
        <f t="shared" si="104"/>
        <v>0</v>
      </c>
      <c r="R361" s="26">
        <f t="shared" si="104"/>
        <v>0</v>
      </c>
      <c r="S361" s="26">
        <f t="shared" si="104"/>
        <v>0</v>
      </c>
      <c r="T361" s="26">
        <f t="shared" si="104"/>
        <v>0</v>
      </c>
      <c r="U361" s="26">
        <f>U362</f>
        <v>0</v>
      </c>
      <c r="V361" s="26">
        <f>V362</f>
        <v>0</v>
      </c>
      <c r="W361" s="26">
        <f>W362</f>
        <v>0</v>
      </c>
      <c r="X361" s="67">
        <f>X362</f>
        <v>0</v>
      </c>
      <c r="Y361" s="67">
        <f>Y362</f>
        <v>0</v>
      </c>
      <c r="Z361" s="162">
        <f>Z362</f>
        <v>0</v>
      </c>
      <c r="AA361" s="85"/>
      <c r="AB361" s="85"/>
      <c r="AC361" s="85"/>
      <c r="AD361" s="86"/>
      <c r="AE361" s="86"/>
      <c r="AF361" s="85"/>
      <c r="AG361" s="85"/>
      <c r="AH361" s="85"/>
    </row>
    <row r="362" s="4" customFormat="1" ht="30" customHeight="1" spans="1:34">
      <c r="A362" s="27" t="s">
        <v>1141</v>
      </c>
      <c r="B362" s="27"/>
      <c r="C362" s="28"/>
      <c r="D362" s="29"/>
      <c r="E362" s="29"/>
      <c r="F362" s="30"/>
      <c r="G362" s="31">
        <f>SUM(G363)</f>
        <v>0</v>
      </c>
      <c r="H362" s="29"/>
      <c r="I362" s="29"/>
      <c r="J362" s="30"/>
      <c r="K362" s="30"/>
      <c r="L362" s="30"/>
      <c r="M362" s="30">
        <f t="shared" ref="H362:Z362" si="105">SUM(M363)</f>
        <v>0</v>
      </c>
      <c r="N362" s="30">
        <f t="shared" si="105"/>
        <v>0</v>
      </c>
      <c r="O362" s="30">
        <f t="shared" si="105"/>
        <v>0</v>
      </c>
      <c r="P362" s="31">
        <f t="shared" si="105"/>
        <v>0</v>
      </c>
      <c r="Q362" s="68">
        <f t="shared" si="105"/>
        <v>0</v>
      </c>
      <c r="R362" s="68">
        <f t="shared" si="105"/>
        <v>0</v>
      </c>
      <c r="S362" s="31">
        <f t="shared" si="105"/>
        <v>0</v>
      </c>
      <c r="T362" s="31">
        <f t="shared" si="105"/>
        <v>0</v>
      </c>
      <c r="U362" s="31">
        <f>SUM(U363)</f>
        <v>0</v>
      </c>
      <c r="V362" s="31">
        <f>SUM(V363)</f>
        <v>0</v>
      </c>
      <c r="W362" s="31">
        <f>SUM(W363)</f>
        <v>0</v>
      </c>
      <c r="X362" s="69">
        <f>SUM(X363)</f>
        <v>0</v>
      </c>
      <c r="Y362" s="69">
        <f>SUM(Y363)</f>
        <v>0</v>
      </c>
      <c r="Z362" s="130">
        <f>SUM(Z363)</f>
        <v>0</v>
      </c>
      <c r="AA362" s="88"/>
      <c r="AB362" s="88"/>
      <c r="AC362" s="88"/>
      <c r="AD362" s="89"/>
      <c r="AE362" s="89"/>
      <c r="AF362" s="88"/>
      <c r="AG362" s="88"/>
      <c r="AH362" s="88"/>
    </row>
    <row r="363" s="1" customFormat="1" customHeight="1" spans="30:31">
      <c r="AD363" s="9"/>
      <c r="AE363" s="9"/>
    </row>
    <row r="364" s="1" customFormat="1" customHeight="1" spans="30:31">
      <c r="AD364" s="9"/>
      <c r="AE364" s="9"/>
    </row>
    <row r="365" s="1" customFormat="1" customHeight="1" spans="30:31">
      <c r="AD365" s="9"/>
      <c r="AE365" s="9"/>
    </row>
  </sheetData>
  <autoFilter xmlns:etc="http://www.wps.cn/officeDocument/2017/etCustomData" ref="A5:AH362" etc:filterBottomFollowUsedRange="0">
    <extLst/>
  </autoFilter>
  <mergeCells count="30">
    <mergeCell ref="A1:AH1"/>
    <mergeCell ref="AB2:AC2"/>
    <mergeCell ref="AF2:AG2"/>
    <mergeCell ref="Q3:Z3"/>
    <mergeCell ref="AD3:AG3"/>
    <mergeCell ref="Q4:R4"/>
    <mergeCell ref="S4:T4"/>
    <mergeCell ref="U4:V4"/>
    <mergeCell ref="W4:X4"/>
    <mergeCell ref="Y4:Z4"/>
    <mergeCell ref="AD4:AE4"/>
    <mergeCell ref="A3:A5"/>
    <mergeCell ref="B3:B5"/>
    <mergeCell ref="C3:C5"/>
    <mergeCell ref="D3:D5"/>
    <mergeCell ref="E3:E5"/>
    <mergeCell ref="F3:F5"/>
    <mergeCell ref="G3:G5"/>
    <mergeCell ref="J3:J5"/>
    <mergeCell ref="K3:K5"/>
    <mergeCell ref="L3:L5"/>
    <mergeCell ref="AA3:AA5"/>
    <mergeCell ref="AB3:AB5"/>
    <mergeCell ref="AC3:AC5"/>
    <mergeCell ref="AF4:AF5"/>
    <mergeCell ref="AG4:AG5"/>
    <mergeCell ref="AH3:AH5"/>
    <mergeCell ref="M3:N4"/>
    <mergeCell ref="O3:P4"/>
    <mergeCell ref="H3:I4"/>
  </mergeCells>
  <dataValidations count="1">
    <dataValidation type="list" allowBlank="1" showInputMessage="1" showErrorMessage="1" sqref="E10 E63 E83 E132 E134 E136 E139 E142 E149 E152 E157 E161 E163 E165 E169 E171 E174 E176 E261 E352 E26:E45 E58:E59 E68:E75 E77:E79 E88:E91 E101:E102 E104:E106 E154:E155 E287:E289 E312:E321 E337:E345">
      <formula1>"2023年"</formula1>
    </dataValidation>
  </dataValidations>
  <printOptions horizontalCentered="1"/>
  <pageMargins left="0.236111111111111" right="0.275" top="1" bottom="1" header="0.5" footer="0.5"/>
  <pageSetup paperSize="9" scale="49" fitToHeight="0" orientation="landscape" horizontalDpi="600"/>
  <headerFooter differentOddEven="1">
    <oddFooter>&amp;R&amp;"+"&amp;16- &amp;P -</oddFooter>
    <evenFooter>&amp;L&amp;"+"&amp;16- &amp;P -</evenFooter>
  </headerFooter>
  <ignoredErrors>
    <ignoredError sqref="Q56:R56 Q76 Q98 Q145:Q148 Q166 Q191 Q284 Q286 Q82 Q302 R145 R284:R302 Q309:R311 R76:R82" formula="1"/>
    <ignoredError sqref="E63 E44:E45 E26:E42 E352 E337:E345 E312:E321 E287:E288 E261:E278 E169:E176 E149:E165 E142 E139 E136 E134 E132 E88:E90 E99:E106 E77:E79 E68:E75 E58:E59 E10 E83"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*^_^*</cp:lastModifiedBy>
  <dcterms:created xsi:type="dcterms:W3CDTF">2023-02-21T00:29:00Z</dcterms:created>
  <dcterms:modified xsi:type="dcterms:W3CDTF">2024-12-29T21:41:17Z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B9513026BD5C4FFA85D4DA02F55FD45E_13</vt:lpwstr>
  </property>
  <property fmtid="{D5CDD505-2E9C-101B-9397-08002B2CF9AE}" pid="3" name="KSOProductBuildVer">
    <vt:lpwstr>2052-12.1.0.19302</vt:lpwstr>
  </property>
  <property fmtid="{D5CDD505-2E9C-101B-9397-08002B2CF9AE}" pid="4" name="KSOReadingLayout">
    <vt:bool>true</vt:bool>
  </property>
</Properties>
</file>